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05" windowWidth="15450" windowHeight="9690" tabRatio="58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25725"/>
</workbook>
</file>

<file path=xl/calcChain.xml><?xml version="1.0" encoding="utf-8"?>
<calcChain xmlns="http://schemas.openxmlformats.org/spreadsheetml/2006/main">
  <c r="D4" i="14"/>
  <c r="D5" s="1"/>
  <c r="D6" s="1"/>
  <c r="D7" s="1"/>
  <c r="D8" s="1"/>
  <c r="D9" s="1"/>
  <c r="D10" s="1"/>
  <c r="D11" s="1"/>
  <c r="D12" s="1"/>
  <c r="D13" s="1"/>
  <c r="D14" s="1"/>
  <c r="D15" s="1"/>
  <c r="D16" s="1"/>
  <c r="D17" s="1"/>
  <c r="D18" s="1"/>
  <c r="D19" s="1"/>
  <c r="D20" s="1"/>
  <c r="D21" s="1"/>
  <c r="D22" s="1"/>
  <c r="D23" s="1"/>
  <c r="D24" s="1"/>
  <c r="D25" s="1"/>
  <c r="D26" s="1"/>
  <c r="D27" s="1"/>
  <c r="D3"/>
  <c r="D5" i="36"/>
  <c r="D4"/>
  <c r="D28" i="14" l="1"/>
  <c r="D29" s="1"/>
  <c r="D30" s="1"/>
  <c r="D31" s="1"/>
  <c r="D32" s="1"/>
  <c r="D33" s="1"/>
  <c r="D34" s="1"/>
  <c r="D35" s="1"/>
  <c r="D36" s="1"/>
  <c r="B4" i="3"/>
  <c r="B3"/>
  <c r="AY53" i="37" l="1"/>
  <c r="BR53"/>
  <c r="BX53"/>
  <c r="BZ53"/>
  <c r="CC53"/>
  <c r="CE53"/>
  <c r="CJ53"/>
  <c r="CP53"/>
  <c r="CV53"/>
  <c r="CY53"/>
  <c r="AY52"/>
  <c r="BR52"/>
  <c r="BX52"/>
  <c r="BZ52"/>
  <c r="CC52"/>
  <c r="CE52"/>
  <c r="CJ52"/>
  <c r="CP52"/>
  <c r="CV52"/>
  <c r="CY52"/>
  <c r="AY51"/>
  <c r="BR51"/>
  <c r="BX51"/>
  <c r="BZ51"/>
  <c r="CC51"/>
  <c r="CE51"/>
  <c r="CJ51"/>
  <c r="CP51"/>
  <c r="CV51"/>
  <c r="CY51"/>
  <c r="C50" l="1"/>
  <c r="CB39"/>
  <c r="CB40"/>
  <c r="CB41"/>
  <c r="CB42"/>
  <c r="CB43"/>
  <c r="CB44"/>
  <c r="CB45"/>
  <c r="CB46"/>
  <c r="CB47"/>
  <c r="CB48"/>
  <c r="BG39"/>
  <c r="BG40"/>
  <c r="BG41"/>
  <c r="BG42"/>
  <c r="BG43"/>
  <c r="BG44"/>
  <c r="BG45"/>
  <c r="BG46"/>
  <c r="BG47"/>
  <c r="BG48"/>
  <c r="AU39"/>
  <c r="AU40"/>
  <c r="AU41"/>
  <c r="AU42"/>
  <c r="AU43"/>
  <c r="AU44"/>
  <c r="AU45"/>
  <c r="AU46"/>
  <c r="AU47"/>
  <c r="AU48"/>
  <c r="P39"/>
  <c r="P40"/>
  <c r="P41"/>
  <c r="P42"/>
  <c r="P43"/>
  <c r="P44"/>
  <c r="P45"/>
  <c r="P46"/>
  <c r="P47"/>
  <c r="P48"/>
  <c r="C39"/>
  <c r="C40"/>
  <c r="C41"/>
  <c r="C42"/>
  <c r="C43"/>
  <c r="C44"/>
  <c r="C45"/>
  <c r="C46"/>
  <c r="C47"/>
  <c r="C48"/>
  <c r="C49"/>
  <c r="B27"/>
  <c r="B28"/>
  <c r="B29"/>
  <c r="B30"/>
  <c r="B31"/>
  <c r="B32"/>
  <c r="B33"/>
  <c r="B34"/>
  <c r="B35"/>
  <c r="B36"/>
  <c r="B37"/>
  <c r="B38"/>
  <c r="B39"/>
  <c r="B40"/>
  <c r="B41"/>
  <c r="B42"/>
  <c r="B43"/>
  <c r="B44"/>
  <c r="B45"/>
  <c r="B46"/>
  <c r="B47"/>
  <c r="B48"/>
  <c r="B49"/>
  <c r="A27"/>
  <c r="A28"/>
  <c r="A29"/>
  <c r="A30"/>
  <c r="A31"/>
  <c r="A32"/>
  <c r="A33"/>
  <c r="A34"/>
  <c r="A35"/>
  <c r="A36"/>
  <c r="A37"/>
  <c r="A38"/>
  <c r="V39" i="11"/>
  <c r="V40"/>
  <c r="V41"/>
  <c r="V42"/>
  <c r="V43"/>
  <c r="V44"/>
  <c r="V45"/>
  <c r="V46"/>
  <c r="V47"/>
  <c r="V48"/>
  <c r="I39"/>
  <c r="I40"/>
  <c r="I41"/>
  <c r="I42"/>
  <c r="I43"/>
  <c r="I44"/>
  <c r="I45"/>
  <c r="I46"/>
  <c r="I47"/>
  <c r="I48"/>
  <c r="H39"/>
  <c r="H40"/>
  <c r="H41"/>
  <c r="H42"/>
  <c r="H43"/>
  <c r="H44"/>
  <c r="H45"/>
  <c r="H46"/>
  <c r="H47"/>
  <c r="H48"/>
  <c r="D39"/>
  <c r="D40"/>
  <c r="D41"/>
  <c r="D42"/>
  <c r="D43"/>
  <c r="D44"/>
  <c r="D45"/>
  <c r="D46"/>
  <c r="D47"/>
  <c r="D48"/>
  <c r="B28"/>
  <c r="B29"/>
  <c r="B30"/>
  <c r="B31"/>
  <c r="B32"/>
  <c r="B33"/>
  <c r="B34"/>
  <c r="B35"/>
  <c r="B36"/>
  <c r="B37"/>
  <c r="B38"/>
  <c r="B39"/>
  <c r="B40"/>
  <c r="B41"/>
  <c r="B42"/>
  <c r="B43"/>
  <c r="B44"/>
  <c r="B45"/>
  <c r="B46"/>
  <c r="B47"/>
  <c r="B48"/>
  <c r="A29"/>
  <c r="A30"/>
  <c r="A31"/>
  <c r="A32"/>
  <c r="A33"/>
  <c r="A34"/>
  <c r="A35"/>
  <c r="A36"/>
  <c r="A37"/>
  <c r="A38"/>
  <c r="A28"/>
  <c r="W5" i="33" l="1"/>
  <c r="W6"/>
  <c r="W7"/>
  <c r="W8"/>
  <c r="W9"/>
  <c r="W10"/>
  <c r="W11"/>
  <c r="W12"/>
  <c r="W13"/>
  <c r="W14"/>
  <c r="W15"/>
  <c r="W16"/>
  <c r="W17"/>
  <c r="AB6" i="5" l="1"/>
  <c r="AB7"/>
  <c r="AB8"/>
  <c r="AB9"/>
  <c r="AB10"/>
  <c r="AB11"/>
  <c r="AB12"/>
  <c r="AB13"/>
  <c r="AB14"/>
  <c r="AB15"/>
  <c r="AB16"/>
  <c r="AB17"/>
  <c r="AB18"/>
  <c r="AB19"/>
  <c r="AB20"/>
  <c r="AB21"/>
  <c r="AB22"/>
  <c r="AB23"/>
  <c r="AB24"/>
  <c r="AB25"/>
  <c r="AB26"/>
  <c r="AB27"/>
  <c r="AB28"/>
  <c r="AB29"/>
  <c r="AB30"/>
  <c r="AB31"/>
  <c r="AB32"/>
  <c r="AB33"/>
  <c r="AB34"/>
  <c r="AB35"/>
  <c r="AB36"/>
  <c r="AB37"/>
  <c r="AB38"/>
  <c r="AB39"/>
  <c r="DB5" i="33" l="1"/>
  <c r="DB6"/>
  <c r="DB7"/>
  <c r="DB8"/>
  <c r="DB9"/>
  <c r="DB10"/>
  <c r="DB11"/>
  <c r="DB12"/>
  <c r="DB13"/>
  <c r="DB14"/>
  <c r="DB15"/>
  <c r="DB16"/>
  <c r="DB17"/>
  <c r="DB18"/>
  <c r="DB19"/>
  <c r="DB20"/>
  <c r="DB21"/>
  <c r="DB22"/>
  <c r="DB23"/>
  <c r="DB24"/>
  <c r="DB25"/>
  <c r="DB26"/>
  <c r="DB27"/>
  <c r="DB28"/>
  <c r="DB29"/>
  <c r="DB30"/>
  <c r="DB31"/>
  <c r="DB32"/>
  <c r="DB33"/>
  <c r="DB34"/>
  <c r="DB35"/>
  <c r="DB36"/>
  <c r="DB37"/>
  <c r="DB38"/>
  <c r="DB4"/>
  <c r="DA5"/>
  <c r="DA6"/>
  <c r="DA7"/>
  <c r="DA8"/>
  <c r="DA9"/>
  <c r="DA10"/>
  <c r="DA11"/>
  <c r="DA12"/>
  <c r="DA13"/>
  <c r="DA14"/>
  <c r="DA15"/>
  <c r="DA16"/>
  <c r="DA17"/>
  <c r="DA18"/>
  <c r="DA19"/>
  <c r="DA20"/>
  <c r="DA21"/>
  <c r="DA22"/>
  <c r="DA23"/>
  <c r="DA24"/>
  <c r="DA25"/>
  <c r="DA26"/>
  <c r="DA27"/>
  <c r="DA28"/>
  <c r="DA29"/>
  <c r="DA30"/>
  <c r="DA31"/>
  <c r="DA32"/>
  <c r="DA33"/>
  <c r="DA34"/>
  <c r="DA35"/>
  <c r="DA36"/>
  <c r="DA37"/>
  <c r="DA38"/>
  <c r="CZ5"/>
  <c r="CZ6"/>
  <c r="CZ7"/>
  <c r="CZ8"/>
  <c r="CZ9"/>
  <c r="CZ10"/>
  <c r="CZ11"/>
  <c r="CZ12"/>
  <c r="CZ13"/>
  <c r="CZ14"/>
  <c r="CZ15"/>
  <c r="CZ16"/>
  <c r="CZ17"/>
  <c r="CZ18"/>
  <c r="CZ19"/>
  <c r="CZ20"/>
  <c r="CZ21"/>
  <c r="CZ22"/>
  <c r="CZ23"/>
  <c r="CZ24"/>
  <c r="CZ25"/>
  <c r="CZ26"/>
  <c r="CZ27"/>
  <c r="CZ28"/>
  <c r="CZ29"/>
  <c r="CZ30"/>
  <c r="CZ31"/>
  <c r="CZ32"/>
  <c r="CZ33"/>
  <c r="CZ34"/>
  <c r="CZ35"/>
  <c r="CZ36"/>
  <c r="CZ37"/>
  <c r="CZ38"/>
  <c r="CY5"/>
  <c r="CY6"/>
  <c r="CY7"/>
  <c r="CY8"/>
  <c r="CY9"/>
  <c r="CY10"/>
  <c r="CY11"/>
  <c r="CY12"/>
  <c r="CY13"/>
  <c r="CY14"/>
  <c r="CY15"/>
  <c r="CY16"/>
  <c r="CY17"/>
  <c r="CY18"/>
  <c r="CY19"/>
  <c r="CY20"/>
  <c r="CY21"/>
  <c r="CY22"/>
  <c r="CY23"/>
  <c r="CY24"/>
  <c r="CY25"/>
  <c r="CY26"/>
  <c r="CY27"/>
  <c r="CY28"/>
  <c r="CY29"/>
  <c r="CY30"/>
  <c r="CY31"/>
  <c r="CY32"/>
  <c r="CY33"/>
  <c r="CY34"/>
  <c r="CY35"/>
  <c r="CY36"/>
  <c r="CY37"/>
  <c r="CY38"/>
  <c r="CX5"/>
  <c r="CX6"/>
  <c r="CX7"/>
  <c r="CX8"/>
  <c r="CX9"/>
  <c r="CX10"/>
  <c r="CX11"/>
  <c r="CX12"/>
  <c r="CX13"/>
  <c r="CX14"/>
  <c r="CX15"/>
  <c r="CX16"/>
  <c r="CX17"/>
  <c r="CX18"/>
  <c r="CX19"/>
  <c r="CX20"/>
  <c r="CX21"/>
  <c r="CX22"/>
  <c r="CX23"/>
  <c r="CX24"/>
  <c r="CX25"/>
  <c r="CX26"/>
  <c r="CX27"/>
  <c r="CX28"/>
  <c r="CX29"/>
  <c r="CX30"/>
  <c r="CX31"/>
  <c r="CX32"/>
  <c r="CX33"/>
  <c r="CX34"/>
  <c r="CX35"/>
  <c r="CX36"/>
  <c r="CX37"/>
  <c r="CX38"/>
  <c r="CW5"/>
  <c r="CW6"/>
  <c r="CW7"/>
  <c r="CW8"/>
  <c r="CW9"/>
  <c r="CW10"/>
  <c r="CW11"/>
  <c r="CW12"/>
  <c r="CW13"/>
  <c r="CW14"/>
  <c r="CW15"/>
  <c r="CW16"/>
  <c r="CW17"/>
  <c r="CW18"/>
  <c r="CW19"/>
  <c r="CW20"/>
  <c r="CW21"/>
  <c r="CW22"/>
  <c r="CW23"/>
  <c r="CW24"/>
  <c r="CW25"/>
  <c r="CW26"/>
  <c r="CW27"/>
  <c r="CW28"/>
  <c r="CW29"/>
  <c r="CW30"/>
  <c r="CW31"/>
  <c r="CW32"/>
  <c r="CW33"/>
  <c r="CW34"/>
  <c r="CW35"/>
  <c r="CW36"/>
  <c r="CW37"/>
  <c r="CW38"/>
  <c r="CV5"/>
  <c r="CV6"/>
  <c r="CV7"/>
  <c r="CV8"/>
  <c r="CV9"/>
  <c r="CV10"/>
  <c r="CV11"/>
  <c r="CV13"/>
  <c r="CV14"/>
  <c r="CV15"/>
  <c r="CV16"/>
  <c r="CV17"/>
  <c r="CV18"/>
  <c r="CV19"/>
  <c r="CV20"/>
  <c r="CV21"/>
  <c r="CV22"/>
  <c r="CV23"/>
  <c r="CV24"/>
  <c r="CV25"/>
  <c r="CV26"/>
  <c r="CV27"/>
  <c r="CV28"/>
  <c r="CV29"/>
  <c r="CV30"/>
  <c r="CV31"/>
  <c r="CV32"/>
  <c r="CV33"/>
  <c r="CV34"/>
  <c r="CV35"/>
  <c r="CV36"/>
  <c r="CV37"/>
  <c r="CV38"/>
  <c r="CV39"/>
  <c r="CV40"/>
  <c r="CV41"/>
  <c r="CU5"/>
  <c r="CU6"/>
  <c r="CU7"/>
  <c r="CU8"/>
  <c r="CU9"/>
  <c r="CU10"/>
  <c r="CU11"/>
  <c r="CU12"/>
  <c r="CU13"/>
  <c r="CU14"/>
  <c r="CU15"/>
  <c r="CU16"/>
  <c r="CU17"/>
  <c r="CU18"/>
  <c r="CU19"/>
  <c r="CU20"/>
  <c r="CU21"/>
  <c r="CU22"/>
  <c r="CU23"/>
  <c r="CU24"/>
  <c r="CU25"/>
  <c r="CU26"/>
  <c r="CU27"/>
  <c r="CU28"/>
  <c r="CU29"/>
  <c r="CU30"/>
  <c r="CU31"/>
  <c r="CU32"/>
  <c r="CU33"/>
  <c r="CU34"/>
  <c r="CU35"/>
  <c r="CU36"/>
  <c r="CU37"/>
  <c r="CU38"/>
  <c r="CU39"/>
  <c r="CU40"/>
  <c r="CU41"/>
  <c r="CU42"/>
  <c r="CT5"/>
  <c r="CT6"/>
  <c r="CT7"/>
  <c r="CT8"/>
  <c r="CT9"/>
  <c r="CT10"/>
  <c r="CT11"/>
  <c r="CT12"/>
  <c r="CT13"/>
  <c r="CT14"/>
  <c r="CT15"/>
  <c r="CT16"/>
  <c r="CT17"/>
  <c r="CT18"/>
  <c r="CT19"/>
  <c r="CT20"/>
  <c r="CT21"/>
  <c r="CT22"/>
  <c r="CT23"/>
  <c r="CT24"/>
  <c r="CT25"/>
  <c r="CT26"/>
  <c r="CT27"/>
  <c r="CT28"/>
  <c r="CT29"/>
  <c r="CT30"/>
  <c r="CT31"/>
  <c r="CT32"/>
  <c r="CT33"/>
  <c r="CT34"/>
  <c r="CT35"/>
  <c r="CT36"/>
  <c r="CT37"/>
  <c r="CT38"/>
  <c r="CT39"/>
  <c r="CT40"/>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CR40"/>
  <c r="CQ5"/>
  <c r="CQ6"/>
  <c r="CQ7"/>
  <c r="CQ8"/>
  <c r="CQ9"/>
  <c r="CQ10"/>
  <c r="CQ11"/>
  <c r="CQ12"/>
  <c r="CQ13"/>
  <c r="CQ14"/>
  <c r="CQ15"/>
  <c r="CQ16"/>
  <c r="CQ17"/>
  <c r="CQ18"/>
  <c r="CQ19"/>
  <c r="CQ20"/>
  <c r="CQ21"/>
  <c r="CQ22"/>
  <c r="CQ23"/>
  <c r="CQ24"/>
  <c r="CQ25"/>
  <c r="CQ26"/>
  <c r="CQ27"/>
  <c r="CQ28"/>
  <c r="CQ29"/>
  <c r="CQ30"/>
  <c r="CQ31"/>
  <c r="CQ32"/>
  <c r="CQ33"/>
  <c r="CQ34"/>
  <c r="CQ35"/>
  <c r="CQ36"/>
  <c r="CQ37"/>
  <c r="CQ38"/>
  <c r="CQ39"/>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CZ39"/>
  <c r="CZ40"/>
  <c r="CZ41"/>
  <c r="CY39"/>
  <c r="CY40"/>
  <c r="CY41"/>
  <c r="CY42"/>
  <c r="CY43"/>
  <c r="CX39"/>
  <c r="CW39"/>
  <c r="DA4"/>
  <c r="CZ4"/>
  <c r="CY4"/>
  <c r="CX4"/>
  <c r="CR4"/>
  <c r="CQ4"/>
  <c r="CP4"/>
  <c r="CO4"/>
  <c r="CN4"/>
  <c r="CM4"/>
  <c r="CL4"/>
  <c r="CK4"/>
  <c r="CJ4"/>
  <c r="CI4"/>
  <c r="CH4"/>
  <c r="CG4"/>
  <c r="CF4"/>
  <c r="CB4"/>
  <c r="CA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
  <c r="BR4"/>
  <c r="BQ4"/>
  <c r="BP4"/>
  <c r="BO4"/>
  <c r="BN4"/>
  <c r="BM4"/>
  <c r="BL4"/>
  <c r="BK4"/>
  <c r="BJ4"/>
  <c r="BI4"/>
  <c r="AA4" i="30"/>
  <c r="AB4" s="1"/>
  <c r="AA5"/>
  <c r="AB5" s="1"/>
  <c r="AA6"/>
  <c r="AB6" s="1"/>
  <c r="AA7"/>
  <c r="AB7" s="1"/>
  <c r="AA8"/>
  <c r="AB8" s="1"/>
  <c r="AA9"/>
  <c r="AB9" s="1"/>
  <c r="AA10"/>
  <c r="AB10" s="1"/>
  <c r="AA11"/>
  <c r="AB11" s="1"/>
  <c r="AA12"/>
  <c r="AB12" s="1"/>
  <c r="AA13"/>
  <c r="AB13" s="1"/>
  <c r="AA14"/>
  <c r="AB14" s="1"/>
  <c r="AA15"/>
  <c r="AB15" s="1"/>
  <c r="AA16"/>
  <c r="AB16" s="1"/>
  <c r="AA17"/>
  <c r="AB17" s="1"/>
  <c r="AA18"/>
  <c r="AB18" s="1"/>
  <c r="AA19"/>
  <c r="AB19" s="1"/>
  <c r="AA20"/>
  <c r="AB20" s="1"/>
  <c r="AA21"/>
  <c r="AB21" s="1"/>
  <c r="AA22"/>
  <c r="AB22" s="1"/>
  <c r="AA23"/>
  <c r="AB23" s="1"/>
  <c r="AA24"/>
  <c r="AB24" s="1"/>
  <c r="AA25"/>
  <c r="AB25" s="1"/>
  <c r="AA26"/>
  <c r="AB26" s="1"/>
  <c r="AA27"/>
  <c r="AB27" s="1"/>
  <c r="AA28"/>
  <c r="AB28" s="1"/>
  <c r="V28" i="11" s="1"/>
  <c r="AA29" i="30"/>
  <c r="AB29" s="1"/>
  <c r="V29" i="11" s="1"/>
  <c r="AA30" i="30"/>
  <c r="AB30" s="1"/>
  <c r="V30" i="11" s="1"/>
  <c r="AA31" i="30"/>
  <c r="AB31" s="1"/>
  <c r="V31" i="11" s="1"/>
  <c r="AA32" i="30"/>
  <c r="AB32" s="1"/>
  <c r="V32" i="11" s="1"/>
  <c r="BF5" i="33" l="1"/>
  <c r="BF6"/>
  <c r="BF7"/>
  <c r="BF8"/>
  <c r="BF9"/>
  <c r="BF10"/>
  <c r="BF11"/>
  <c r="BF12"/>
  <c r="BF13"/>
  <c r="BF14"/>
  <c r="BF15"/>
  <c r="BF16"/>
  <c r="BF17"/>
  <c r="BF18"/>
  <c r="BF19"/>
  <c r="BF20"/>
  <c r="BF21"/>
  <c r="BF22"/>
  <c r="BF23"/>
  <c r="BF24"/>
  <c r="BF25"/>
  <c r="BF26"/>
  <c r="BF27"/>
  <c r="BF28"/>
  <c r="BF29"/>
  <c r="BF30"/>
  <c r="BF31"/>
  <c r="BF32"/>
  <c r="BF33"/>
  <c r="BF34"/>
  <c r="BF35"/>
  <c r="BF36"/>
  <c r="BF37"/>
  <c r="BF38"/>
  <c r="BF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A33" i="30"/>
  <c r="AA34"/>
  <c r="AA35"/>
  <c r="AA36"/>
  <c r="AA37"/>
  <c r="AA38"/>
  <c r="V5"/>
  <c r="V6"/>
  <c r="V7"/>
  <c r="V8"/>
  <c r="V9"/>
  <c r="V10"/>
  <c r="V11"/>
  <c r="V12"/>
  <c r="V13"/>
  <c r="V14"/>
  <c r="V15"/>
  <c r="V16"/>
  <c r="V17"/>
  <c r="V18"/>
  <c r="V19"/>
  <c r="V20"/>
  <c r="V21"/>
  <c r="V22"/>
  <c r="V23"/>
  <c r="V24"/>
  <c r="V25"/>
  <c r="V26"/>
  <c r="V27"/>
  <c r="V28"/>
  <c r="V29"/>
  <c r="V30"/>
  <c r="V31"/>
  <c r="V32"/>
  <c r="V33"/>
  <c r="V34"/>
  <c r="V35"/>
  <c r="V36"/>
  <c r="V37"/>
  <c r="V38"/>
  <c r="V4"/>
  <c r="AG6" i="31"/>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G28"/>
  <c r="AH28" s="1"/>
  <c r="AG29"/>
  <c r="AH29" s="1"/>
  <c r="AG30"/>
  <c r="AH30" s="1"/>
  <c r="AG31"/>
  <c r="AH31" s="1"/>
  <c r="AG32"/>
  <c r="AH32" s="1"/>
  <c r="AG33"/>
  <c r="AH33" s="1"/>
  <c r="AG34"/>
  <c r="AH34" s="1"/>
  <c r="AG35"/>
  <c r="AH35" s="1"/>
  <c r="AG36"/>
  <c r="AH36" s="1"/>
  <c r="AG37"/>
  <c r="AH37" s="1"/>
  <c r="AG38"/>
  <c r="AH38" s="1"/>
  <c r="AG39"/>
  <c r="AH39" s="1"/>
  <c r="AG5"/>
  <c r="AH5" s="1"/>
  <c r="AB6"/>
  <c r="AB7"/>
  <c r="AB8"/>
  <c r="AB9"/>
  <c r="AB10"/>
  <c r="AB11"/>
  <c r="AB12"/>
  <c r="AB13"/>
  <c r="AB14"/>
  <c r="AB15"/>
  <c r="AB16"/>
  <c r="AB17"/>
  <c r="AB18"/>
  <c r="AB19"/>
  <c r="AB20"/>
  <c r="AB21"/>
  <c r="AB22"/>
  <c r="AB23"/>
  <c r="AB24"/>
  <c r="AB25"/>
  <c r="AB26"/>
  <c r="AB27"/>
  <c r="AB28"/>
  <c r="AB29"/>
  <c r="AB30"/>
  <c r="AB31"/>
  <c r="AB32"/>
  <c r="AB33"/>
  <c r="AB34"/>
  <c r="AB35"/>
  <c r="AB36"/>
  <c r="AB37"/>
  <c r="AB38"/>
  <c r="AB39"/>
  <c r="AB5"/>
  <c r="M6"/>
  <c r="M7"/>
  <c r="M8"/>
  <c r="M9"/>
  <c r="M10"/>
  <c r="M11"/>
  <c r="M12"/>
  <c r="M13"/>
  <c r="M14"/>
  <c r="M15"/>
  <c r="M16"/>
  <c r="M17"/>
  <c r="M18"/>
  <c r="M19"/>
  <c r="M20"/>
  <c r="M21"/>
  <c r="M22"/>
  <c r="M23"/>
  <c r="M24"/>
  <c r="M25"/>
  <c r="M26"/>
  <c r="M27"/>
  <c r="M28"/>
  <c r="M29"/>
  <c r="M30"/>
  <c r="M31"/>
  <c r="M32"/>
  <c r="M33"/>
  <c r="M34"/>
  <c r="M35"/>
  <c r="M36"/>
  <c r="M37"/>
  <c r="M38"/>
  <c r="M39"/>
  <c r="M5"/>
  <c r="Q5" i="32"/>
  <c r="Q6"/>
  <c r="Q7"/>
  <c r="Q8"/>
  <c r="Q9"/>
  <c r="Q10"/>
  <c r="Q11"/>
  <c r="Q12"/>
  <c r="Q13"/>
  <c r="Q14"/>
  <c r="Q15"/>
  <c r="Q16"/>
  <c r="Q17"/>
  <c r="Q18"/>
  <c r="Q19"/>
  <c r="Q20"/>
  <c r="Q21"/>
  <c r="Q22"/>
  <c r="Q23"/>
  <c r="Q24"/>
  <c r="Q25"/>
  <c r="Q26"/>
  <c r="Q27"/>
  <c r="Q28"/>
  <c r="Q29"/>
  <c r="Q30"/>
  <c r="Q31"/>
  <c r="Q32"/>
  <c r="Q33"/>
  <c r="Q34"/>
  <c r="Q35"/>
  <c r="Q36"/>
  <c r="Q37"/>
  <c r="Q38"/>
  <c r="Q4"/>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X6"/>
  <c r="X7"/>
  <c r="X8"/>
  <c r="X9"/>
  <c r="X10"/>
  <c r="X11"/>
  <c r="X12"/>
  <c r="X13"/>
  <c r="X14"/>
  <c r="X15"/>
  <c r="X16"/>
  <c r="X17"/>
  <c r="X18"/>
  <c r="X19"/>
  <c r="X20"/>
  <c r="X21"/>
  <c r="X22"/>
  <c r="X23"/>
  <c r="X24"/>
  <c r="X25"/>
  <c r="X26"/>
  <c r="X27"/>
  <c r="X28"/>
  <c r="X29"/>
  <c r="X30"/>
  <c r="X31"/>
  <c r="X32"/>
  <c r="X33"/>
  <c r="X34"/>
  <c r="X35"/>
  <c r="X36"/>
  <c r="X37"/>
  <c r="X38"/>
  <c r="X39"/>
  <c r="X5"/>
  <c r="U6" i="5"/>
  <c r="U7"/>
  <c r="U8"/>
  <c r="U9"/>
  <c r="U10"/>
  <c r="U11"/>
  <c r="U12"/>
  <c r="U13"/>
  <c r="U14"/>
  <c r="U15"/>
  <c r="U16"/>
  <c r="U17"/>
  <c r="U18"/>
  <c r="U19"/>
  <c r="U20"/>
  <c r="U21"/>
  <c r="U22"/>
  <c r="U23"/>
  <c r="U24"/>
  <c r="U25"/>
  <c r="U26"/>
  <c r="U27"/>
  <c r="U28"/>
  <c r="U29"/>
  <c r="U30"/>
  <c r="U31"/>
  <c r="U32"/>
  <c r="U33"/>
  <c r="U34"/>
  <c r="U35"/>
  <c r="U36"/>
  <c r="U37"/>
  <c r="U38"/>
  <c r="U39"/>
  <c r="U5"/>
  <c r="L5" i="33"/>
  <c r="L6"/>
  <c r="L7"/>
  <c r="L8"/>
  <c r="L9"/>
  <c r="L10"/>
  <c r="L11"/>
  <c r="L12"/>
  <c r="L13"/>
  <c r="L14"/>
  <c r="L15"/>
  <c r="L16"/>
  <c r="L17"/>
  <c r="L18"/>
  <c r="L19"/>
  <c r="L20"/>
  <c r="L21"/>
  <c r="L22"/>
  <c r="L23"/>
  <c r="L24"/>
  <c r="L25"/>
  <c r="L26"/>
  <c r="L27"/>
  <c r="L28"/>
  <c r="L29"/>
  <c r="L30"/>
  <c r="L31"/>
  <c r="L32"/>
  <c r="L33"/>
  <c r="L34"/>
  <c r="L35"/>
  <c r="L36"/>
  <c r="L37"/>
  <c r="L38"/>
  <c r="L39"/>
  <c r="L4"/>
  <c r="J5"/>
  <c r="J6"/>
  <c r="J7"/>
  <c r="J8"/>
  <c r="J9"/>
  <c r="J10"/>
  <c r="J11"/>
  <c r="J12"/>
  <c r="J13"/>
  <c r="J14"/>
  <c r="J15"/>
  <c r="J16"/>
  <c r="J17"/>
  <c r="J18"/>
  <c r="J19"/>
  <c r="J20"/>
  <c r="J21"/>
  <c r="J22"/>
  <c r="J23"/>
  <c r="J24"/>
  <c r="J25"/>
  <c r="J26"/>
  <c r="J27"/>
  <c r="J28"/>
  <c r="J29"/>
  <c r="J30"/>
  <c r="J31"/>
  <c r="J32"/>
  <c r="J33"/>
  <c r="J34"/>
  <c r="J35"/>
  <c r="J36"/>
  <c r="J37"/>
  <c r="J38"/>
  <c r="J4"/>
  <c r="B5" i="37" l="1"/>
  <c r="B6"/>
  <c r="B7"/>
  <c r="B8"/>
  <c r="B9"/>
  <c r="B10"/>
  <c r="B11"/>
  <c r="B12"/>
  <c r="B13"/>
  <c r="B14"/>
  <c r="B15"/>
  <c r="B16"/>
  <c r="B17"/>
  <c r="B18"/>
  <c r="B19"/>
  <c r="B20"/>
  <c r="B21"/>
  <c r="B22"/>
  <c r="B23"/>
  <c r="B24"/>
  <c r="B25"/>
  <c r="B26"/>
  <c r="B5" i="33"/>
  <c r="B6"/>
  <c r="B7"/>
  <c r="B8"/>
  <c r="B9"/>
  <c r="B10"/>
  <c r="B11"/>
  <c r="B12"/>
  <c r="B13"/>
  <c r="B14"/>
  <c r="B15"/>
  <c r="B16"/>
  <c r="B17"/>
  <c r="B18"/>
  <c r="B19"/>
  <c r="B20"/>
  <c r="B21"/>
  <c r="B22"/>
  <c r="B23"/>
  <c r="B24"/>
  <c r="B25"/>
  <c r="B26"/>
  <c r="B27"/>
  <c r="B28"/>
  <c r="B29"/>
  <c r="B30"/>
  <c r="B31"/>
  <c r="B32"/>
  <c r="B33"/>
  <c r="B34"/>
  <c r="B35"/>
  <c r="B36"/>
  <c r="B37"/>
  <c r="B38"/>
  <c r="CW4"/>
  <c r="CT4"/>
  <c r="CU4"/>
  <c r="CV4"/>
  <c r="CS4"/>
  <c r="CD4"/>
  <c r="CE4"/>
  <c r="CC4"/>
  <c r="BZ5"/>
  <c r="BZ6"/>
  <c r="BZ7"/>
  <c r="BZ8"/>
  <c r="BZ9"/>
  <c r="BZ10"/>
  <c r="BZ11"/>
  <c r="BZ12"/>
  <c r="BZ13"/>
  <c r="BZ14"/>
  <c r="BZ15"/>
  <c r="BZ16"/>
  <c r="BZ17"/>
  <c r="BZ18"/>
  <c r="BZ19"/>
  <c r="BZ20"/>
  <c r="BZ21"/>
  <c r="BZ22"/>
  <c r="BZ23"/>
  <c r="BZ24"/>
  <c r="BZ25"/>
  <c r="BZ26"/>
  <c r="BZ27"/>
  <c r="BZ28"/>
  <c r="BZ29"/>
  <c r="BZ30"/>
  <c r="BZ31"/>
  <c r="BZ32"/>
  <c r="BZ33"/>
  <c r="BZ34"/>
  <c r="BZ35"/>
  <c r="BZ36"/>
  <c r="BZ37"/>
  <c r="BZ38"/>
  <c r="BZ4"/>
  <c r="BV5"/>
  <c r="BW5"/>
  <c r="BV6"/>
  <c r="BW6"/>
  <c r="BV7"/>
  <c r="BW7"/>
  <c r="BV8"/>
  <c r="BW8"/>
  <c r="BV9"/>
  <c r="BW9"/>
  <c r="BV10"/>
  <c r="BW10"/>
  <c r="BV11"/>
  <c r="BW11"/>
  <c r="BV12"/>
  <c r="BW12"/>
  <c r="BV13"/>
  <c r="BW13"/>
  <c r="BV14"/>
  <c r="BW14"/>
  <c r="BV15"/>
  <c r="BW15"/>
  <c r="BV16"/>
  <c r="BW16"/>
  <c r="BV17"/>
  <c r="BW17"/>
  <c r="BV18"/>
  <c r="BW18"/>
  <c r="BV19"/>
  <c r="BW19"/>
  <c r="BV20"/>
  <c r="BW20"/>
  <c r="BV21"/>
  <c r="BW21"/>
  <c r="BV22"/>
  <c r="BW22"/>
  <c r="BV23"/>
  <c r="BW23"/>
  <c r="BV24"/>
  <c r="BW24"/>
  <c r="BV25"/>
  <c r="BW25"/>
  <c r="BV26"/>
  <c r="BW26"/>
  <c r="BV27"/>
  <c r="BW27"/>
  <c r="BV28"/>
  <c r="BW28"/>
  <c r="BV29"/>
  <c r="BW29"/>
  <c r="BV30"/>
  <c r="BW30"/>
  <c r="BV31"/>
  <c r="BW31"/>
  <c r="BV32"/>
  <c r="BW32"/>
  <c r="BV33"/>
  <c r="BW33"/>
  <c r="BV34"/>
  <c r="BW34"/>
  <c r="BV35"/>
  <c r="BW35"/>
  <c r="BV36"/>
  <c r="BW36"/>
  <c r="BV37"/>
  <c r="BW37"/>
  <c r="BV38"/>
  <c r="BW38"/>
  <c r="BT4"/>
  <c r="BU4"/>
  <c r="BV4"/>
  <c r="BW4"/>
  <c r="BS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T5"/>
  <c r="AU5"/>
  <c r="AV5"/>
  <c r="AW5"/>
  <c r="AX5"/>
  <c r="AY5"/>
  <c r="AZ5"/>
  <c r="BA5"/>
  <c r="BB5"/>
  <c r="BC5"/>
  <c r="BD5"/>
  <c r="BE5"/>
  <c r="AT6"/>
  <c r="AU6"/>
  <c r="AV6"/>
  <c r="AW6"/>
  <c r="AX6"/>
  <c r="AY6"/>
  <c r="AZ6"/>
  <c r="BA6"/>
  <c r="BB6"/>
  <c r="BC6"/>
  <c r="BD6"/>
  <c r="BE6"/>
  <c r="AT7"/>
  <c r="AU7"/>
  <c r="AV7"/>
  <c r="AW7"/>
  <c r="AX7"/>
  <c r="AY7"/>
  <c r="AZ7"/>
  <c r="BA7"/>
  <c r="BB7"/>
  <c r="BC7"/>
  <c r="BD7"/>
  <c r="BE7"/>
  <c r="AT8"/>
  <c r="AU8"/>
  <c r="AV8"/>
  <c r="AW8"/>
  <c r="AX8"/>
  <c r="AY8"/>
  <c r="AZ8"/>
  <c r="BA8"/>
  <c r="BB8"/>
  <c r="BC8"/>
  <c r="BD8"/>
  <c r="BE8"/>
  <c r="AT9"/>
  <c r="AU9"/>
  <c r="AV9"/>
  <c r="AW9"/>
  <c r="AX9"/>
  <c r="AY9"/>
  <c r="AZ9"/>
  <c r="BA9"/>
  <c r="BB9"/>
  <c r="BC9"/>
  <c r="BD9"/>
  <c r="BE9"/>
  <c r="AT10"/>
  <c r="AU10"/>
  <c r="AV10"/>
  <c r="AW10"/>
  <c r="AX10"/>
  <c r="AY10"/>
  <c r="AZ10"/>
  <c r="BA10"/>
  <c r="BB10"/>
  <c r="BC10"/>
  <c r="BD10"/>
  <c r="BE10"/>
  <c r="AT11"/>
  <c r="AU11"/>
  <c r="AV11"/>
  <c r="AW11"/>
  <c r="AX11"/>
  <c r="AY11"/>
  <c r="AZ11"/>
  <c r="BA11"/>
  <c r="BB11"/>
  <c r="BC11"/>
  <c r="BD11"/>
  <c r="BE11"/>
  <c r="AT12"/>
  <c r="AU12"/>
  <c r="AV12"/>
  <c r="AW12"/>
  <c r="AX12"/>
  <c r="AY12"/>
  <c r="AZ12"/>
  <c r="BA12"/>
  <c r="BB12"/>
  <c r="BC12"/>
  <c r="BD12"/>
  <c r="BE12"/>
  <c r="AT13"/>
  <c r="AU13"/>
  <c r="AV13"/>
  <c r="AW13"/>
  <c r="AX13"/>
  <c r="AY13"/>
  <c r="AZ13"/>
  <c r="BA13"/>
  <c r="BB13"/>
  <c r="BC13"/>
  <c r="BD13"/>
  <c r="BE13"/>
  <c r="AT14"/>
  <c r="AU14"/>
  <c r="AV14"/>
  <c r="AW14"/>
  <c r="AX14"/>
  <c r="AY14"/>
  <c r="AZ14"/>
  <c r="BA14"/>
  <c r="BB14"/>
  <c r="BC14"/>
  <c r="BD14"/>
  <c r="BE14"/>
  <c r="AT15"/>
  <c r="AU15"/>
  <c r="AV15"/>
  <c r="AW15"/>
  <c r="AX15"/>
  <c r="AY15"/>
  <c r="AZ15"/>
  <c r="BA15"/>
  <c r="BB15"/>
  <c r="BC15"/>
  <c r="BD15"/>
  <c r="BE15"/>
  <c r="AT16"/>
  <c r="AU16"/>
  <c r="AV16"/>
  <c r="AW16"/>
  <c r="AX16"/>
  <c r="AY16"/>
  <c r="AZ16"/>
  <c r="BA16"/>
  <c r="BB16"/>
  <c r="BC16"/>
  <c r="BD16"/>
  <c r="BE16"/>
  <c r="AT17"/>
  <c r="AU17"/>
  <c r="AV17"/>
  <c r="AW17"/>
  <c r="AX17"/>
  <c r="AY17"/>
  <c r="AZ17"/>
  <c r="BA17"/>
  <c r="BB17"/>
  <c r="BC17"/>
  <c r="BD17"/>
  <c r="BE17"/>
  <c r="AT18"/>
  <c r="AU18"/>
  <c r="AV18"/>
  <c r="AW18"/>
  <c r="AX18"/>
  <c r="AY18"/>
  <c r="AZ18"/>
  <c r="BA18"/>
  <c r="BB18"/>
  <c r="BC18"/>
  <c r="BD18"/>
  <c r="BE18"/>
  <c r="AT19"/>
  <c r="AU19"/>
  <c r="AV19"/>
  <c r="AW19"/>
  <c r="AX19"/>
  <c r="AY19"/>
  <c r="AZ19"/>
  <c r="BA19"/>
  <c r="BB19"/>
  <c r="BC19"/>
  <c r="BD19"/>
  <c r="BE19"/>
  <c r="AT20"/>
  <c r="AU20"/>
  <c r="AV20"/>
  <c r="AW20"/>
  <c r="AX20"/>
  <c r="AY20"/>
  <c r="AZ20"/>
  <c r="BA20"/>
  <c r="BB20"/>
  <c r="BC20"/>
  <c r="BD20"/>
  <c r="BE20"/>
  <c r="AT21"/>
  <c r="AU21"/>
  <c r="AV21"/>
  <c r="AW21"/>
  <c r="AX21"/>
  <c r="AY21"/>
  <c r="AZ21"/>
  <c r="BA21"/>
  <c r="BB21"/>
  <c r="BC21"/>
  <c r="BD21"/>
  <c r="BE21"/>
  <c r="AT22"/>
  <c r="AU22"/>
  <c r="AV22"/>
  <c r="AW22"/>
  <c r="AX22"/>
  <c r="AY22"/>
  <c r="AZ22"/>
  <c r="BA22"/>
  <c r="BB22"/>
  <c r="BC22"/>
  <c r="BD22"/>
  <c r="BE22"/>
  <c r="AT23"/>
  <c r="AU23"/>
  <c r="AV23"/>
  <c r="AW23"/>
  <c r="AX23"/>
  <c r="AY23"/>
  <c r="AZ23"/>
  <c r="BA23"/>
  <c r="BB23"/>
  <c r="BC23"/>
  <c r="BD23"/>
  <c r="BE23"/>
  <c r="AT24"/>
  <c r="AU24"/>
  <c r="AV24"/>
  <c r="AW24"/>
  <c r="AX24"/>
  <c r="AY24"/>
  <c r="AZ24"/>
  <c r="BA24"/>
  <c r="BB24"/>
  <c r="BC24"/>
  <c r="BD24"/>
  <c r="BE24"/>
  <c r="AT25"/>
  <c r="AU25"/>
  <c r="AV25"/>
  <c r="AW25"/>
  <c r="AX25"/>
  <c r="AY25"/>
  <c r="AZ25"/>
  <c r="BA25"/>
  <c r="BB25"/>
  <c r="BC25"/>
  <c r="BD25"/>
  <c r="BE25"/>
  <c r="AT26"/>
  <c r="AU26"/>
  <c r="AV26"/>
  <c r="AW26"/>
  <c r="AX26"/>
  <c r="AY26"/>
  <c r="AZ26"/>
  <c r="BA26"/>
  <c r="BB26"/>
  <c r="BC26"/>
  <c r="BD26"/>
  <c r="BE26"/>
  <c r="AT27"/>
  <c r="AU27"/>
  <c r="AV27"/>
  <c r="AW27"/>
  <c r="AX27"/>
  <c r="AY27"/>
  <c r="AZ27"/>
  <c r="BA27"/>
  <c r="BB27"/>
  <c r="BC27"/>
  <c r="BD27"/>
  <c r="BE27"/>
  <c r="AT28"/>
  <c r="AU28"/>
  <c r="AV28"/>
  <c r="AW28"/>
  <c r="AX28"/>
  <c r="AY28"/>
  <c r="AZ28"/>
  <c r="BA28"/>
  <c r="BB28"/>
  <c r="BC28"/>
  <c r="BD28"/>
  <c r="BE28"/>
  <c r="AT29"/>
  <c r="AU29"/>
  <c r="AV29"/>
  <c r="AW29"/>
  <c r="AX29"/>
  <c r="AY29"/>
  <c r="AZ29"/>
  <c r="BA29"/>
  <c r="BB29"/>
  <c r="BC29"/>
  <c r="BD29"/>
  <c r="BE29"/>
  <c r="AT30"/>
  <c r="AU30"/>
  <c r="AV30"/>
  <c r="AW30"/>
  <c r="AX30"/>
  <c r="AY30"/>
  <c r="AZ30"/>
  <c r="BA30"/>
  <c r="BB30"/>
  <c r="BC30"/>
  <c r="BD30"/>
  <c r="BE30"/>
  <c r="AT31"/>
  <c r="AU31"/>
  <c r="AV31"/>
  <c r="AW31"/>
  <c r="AX31"/>
  <c r="AY31"/>
  <c r="AZ31"/>
  <c r="BA31"/>
  <c r="BB31"/>
  <c r="BC31"/>
  <c r="BD31"/>
  <c r="BE31"/>
  <c r="AT32"/>
  <c r="AU32"/>
  <c r="AV32"/>
  <c r="AW32"/>
  <c r="AX32"/>
  <c r="AY32"/>
  <c r="AZ32"/>
  <c r="BA32"/>
  <c r="BB32"/>
  <c r="BC32"/>
  <c r="BD32"/>
  <c r="BE32"/>
  <c r="AT33"/>
  <c r="AU33"/>
  <c r="AV33"/>
  <c r="AW33"/>
  <c r="AX33"/>
  <c r="AY33"/>
  <c r="AZ33"/>
  <c r="BA33"/>
  <c r="BB33"/>
  <c r="BC33"/>
  <c r="BD33"/>
  <c r="BE33"/>
  <c r="AT34"/>
  <c r="AU34"/>
  <c r="AV34"/>
  <c r="AW34"/>
  <c r="AX34"/>
  <c r="AY34"/>
  <c r="AZ34"/>
  <c r="BA34"/>
  <c r="BB34"/>
  <c r="BC34"/>
  <c r="BD34"/>
  <c r="BE34"/>
  <c r="AT35"/>
  <c r="AU35"/>
  <c r="AV35"/>
  <c r="AW35"/>
  <c r="AX35"/>
  <c r="AY35"/>
  <c r="AZ35"/>
  <c r="BA35"/>
  <c r="BB35"/>
  <c r="BC35"/>
  <c r="BD35"/>
  <c r="BE35"/>
  <c r="AT36"/>
  <c r="AU36"/>
  <c r="AV36"/>
  <c r="AW36"/>
  <c r="AX36"/>
  <c r="AY36"/>
  <c r="AZ36"/>
  <c r="BA36"/>
  <c r="BB36"/>
  <c r="BC36"/>
  <c r="BD36"/>
  <c r="BE36"/>
  <c r="AT37"/>
  <c r="AU37"/>
  <c r="AV37"/>
  <c r="AW37"/>
  <c r="AX37"/>
  <c r="AY37"/>
  <c r="AZ37"/>
  <c r="BA37"/>
  <c r="BB37"/>
  <c r="BC37"/>
  <c r="BD37"/>
  <c r="BE37"/>
  <c r="AT38"/>
  <c r="AU38"/>
  <c r="AV38"/>
  <c r="AW38"/>
  <c r="AX38"/>
  <c r="AY38"/>
  <c r="AZ38"/>
  <c r="BA38"/>
  <c r="BB38"/>
  <c r="BC38"/>
  <c r="BD38"/>
  <c r="BE38"/>
  <c r="AU4"/>
  <c r="AV4"/>
  <c r="AW4"/>
  <c r="AX4"/>
  <c r="AY4"/>
  <c r="AZ4"/>
  <c r="BA4"/>
  <c r="BB4"/>
  <c r="BC4"/>
  <c r="BD4"/>
  <c r="BE4"/>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I5"/>
  <c r="AJ5"/>
  <c r="AK5"/>
  <c r="AL5"/>
  <c r="AM5"/>
  <c r="AN5"/>
  <c r="AO5"/>
  <c r="AP5"/>
  <c r="AI6"/>
  <c r="AJ6"/>
  <c r="AK6"/>
  <c r="AL6"/>
  <c r="AM6"/>
  <c r="AN6"/>
  <c r="AO6"/>
  <c r="AP6"/>
  <c r="AI7"/>
  <c r="AJ7"/>
  <c r="AK7"/>
  <c r="AL7"/>
  <c r="AM7"/>
  <c r="AN7"/>
  <c r="AO7"/>
  <c r="AP7"/>
  <c r="AI8"/>
  <c r="AJ8"/>
  <c r="AK8"/>
  <c r="AL8"/>
  <c r="AM8"/>
  <c r="AN8"/>
  <c r="AO8"/>
  <c r="AP8"/>
  <c r="AI9"/>
  <c r="AJ9"/>
  <c r="AK9"/>
  <c r="AL9"/>
  <c r="AM9"/>
  <c r="AN9"/>
  <c r="AO9"/>
  <c r="AP9"/>
  <c r="AI10"/>
  <c r="AJ10"/>
  <c r="AK10"/>
  <c r="AL10"/>
  <c r="AM10"/>
  <c r="AN10"/>
  <c r="AO10"/>
  <c r="AP10"/>
  <c r="AI11"/>
  <c r="AJ11"/>
  <c r="AK11"/>
  <c r="AL11"/>
  <c r="AM11"/>
  <c r="AN11"/>
  <c r="AO11"/>
  <c r="AP11"/>
  <c r="AI12"/>
  <c r="AJ12"/>
  <c r="AK12"/>
  <c r="AL12"/>
  <c r="AM12"/>
  <c r="AN12"/>
  <c r="AO12"/>
  <c r="AP12"/>
  <c r="AI13"/>
  <c r="AJ13"/>
  <c r="AK13"/>
  <c r="AL13"/>
  <c r="AM13"/>
  <c r="AN13"/>
  <c r="AO13"/>
  <c r="AP13"/>
  <c r="AI14"/>
  <c r="AJ14"/>
  <c r="AK14"/>
  <c r="AL14"/>
  <c r="AM14"/>
  <c r="AN14"/>
  <c r="AO14"/>
  <c r="AP14"/>
  <c r="AI15"/>
  <c r="AJ15"/>
  <c r="AK15"/>
  <c r="AL15"/>
  <c r="AM15"/>
  <c r="AN15"/>
  <c r="AO15"/>
  <c r="AP15"/>
  <c r="AI16"/>
  <c r="AJ16"/>
  <c r="AK16"/>
  <c r="AL16"/>
  <c r="AM16"/>
  <c r="AN16"/>
  <c r="AO16"/>
  <c r="AP16"/>
  <c r="AI17"/>
  <c r="AJ17"/>
  <c r="AK17"/>
  <c r="AL17"/>
  <c r="AM17"/>
  <c r="AN17"/>
  <c r="AO17"/>
  <c r="AP17"/>
  <c r="AI18"/>
  <c r="AJ18"/>
  <c r="AK18"/>
  <c r="AL18"/>
  <c r="AM18"/>
  <c r="AN18"/>
  <c r="AO18"/>
  <c r="AP18"/>
  <c r="AI19"/>
  <c r="AJ19"/>
  <c r="AK19"/>
  <c r="AL19"/>
  <c r="AM19"/>
  <c r="AN19"/>
  <c r="AO19"/>
  <c r="AP19"/>
  <c r="AI20"/>
  <c r="AJ20"/>
  <c r="AK20"/>
  <c r="AL20"/>
  <c r="AM20"/>
  <c r="AN20"/>
  <c r="AO20"/>
  <c r="AP20"/>
  <c r="AI21"/>
  <c r="AJ21"/>
  <c r="AK21"/>
  <c r="AL21"/>
  <c r="AM21"/>
  <c r="AN21"/>
  <c r="AO21"/>
  <c r="AP21"/>
  <c r="AI22"/>
  <c r="AJ22"/>
  <c r="AK22"/>
  <c r="AL22"/>
  <c r="AM22"/>
  <c r="AN22"/>
  <c r="AO22"/>
  <c r="AP22"/>
  <c r="AI23"/>
  <c r="AJ23"/>
  <c r="AK23"/>
  <c r="AL23"/>
  <c r="AM23"/>
  <c r="AN23"/>
  <c r="AO23"/>
  <c r="AP23"/>
  <c r="AI24"/>
  <c r="AJ24"/>
  <c r="AK24"/>
  <c r="AL24"/>
  <c r="AM24"/>
  <c r="AN24"/>
  <c r="AO24"/>
  <c r="AP24"/>
  <c r="AI25"/>
  <c r="AJ25"/>
  <c r="AK25"/>
  <c r="AL25"/>
  <c r="AM25"/>
  <c r="AN25"/>
  <c r="AO25"/>
  <c r="AP25"/>
  <c r="AI26"/>
  <c r="AJ26"/>
  <c r="AK26"/>
  <c r="AL26"/>
  <c r="AM26"/>
  <c r="AN26"/>
  <c r="AO26"/>
  <c r="AP26"/>
  <c r="AI27"/>
  <c r="AJ27"/>
  <c r="AK27"/>
  <c r="AL27"/>
  <c r="AM27"/>
  <c r="AN27"/>
  <c r="AO27"/>
  <c r="AP27"/>
  <c r="AI28"/>
  <c r="AJ28"/>
  <c r="AK28"/>
  <c r="AL28"/>
  <c r="AM28"/>
  <c r="AN28"/>
  <c r="AO28"/>
  <c r="AP28"/>
  <c r="AI29"/>
  <c r="AJ29"/>
  <c r="AK29"/>
  <c r="AL29"/>
  <c r="AM29"/>
  <c r="AN29"/>
  <c r="AO29"/>
  <c r="AP29"/>
  <c r="AI30"/>
  <c r="AJ30"/>
  <c r="AK30"/>
  <c r="AL30"/>
  <c r="AM30"/>
  <c r="AN30"/>
  <c r="AO30"/>
  <c r="AP30"/>
  <c r="AI31"/>
  <c r="AJ31"/>
  <c r="AK31"/>
  <c r="AL31"/>
  <c r="AM31"/>
  <c r="AN31"/>
  <c r="AO31"/>
  <c r="AP31"/>
  <c r="AI32"/>
  <c r="AJ32"/>
  <c r="AK32"/>
  <c r="AL32"/>
  <c r="AM32"/>
  <c r="AN32"/>
  <c r="AO32"/>
  <c r="AP32"/>
  <c r="AI33"/>
  <c r="AJ33"/>
  <c r="AK33"/>
  <c r="AL33"/>
  <c r="AM33"/>
  <c r="AN33"/>
  <c r="AO33"/>
  <c r="AP33"/>
  <c r="AI34"/>
  <c r="AJ34"/>
  <c r="AK34"/>
  <c r="AL34"/>
  <c r="AM34"/>
  <c r="AN34"/>
  <c r="AO34"/>
  <c r="AP34"/>
  <c r="AI35"/>
  <c r="AJ35"/>
  <c r="AK35"/>
  <c r="AL35"/>
  <c r="AM35"/>
  <c r="AN35"/>
  <c r="AO35"/>
  <c r="AP35"/>
  <c r="AI36"/>
  <c r="AJ36"/>
  <c r="AK36"/>
  <c r="AL36"/>
  <c r="AM36"/>
  <c r="AN36"/>
  <c r="AO36"/>
  <c r="AP36"/>
  <c r="AI37"/>
  <c r="AJ37"/>
  <c r="AK37"/>
  <c r="AL37"/>
  <c r="AM37"/>
  <c r="AN37"/>
  <c r="AO37"/>
  <c r="AP37"/>
  <c r="AI38"/>
  <c r="AJ38"/>
  <c r="AK38"/>
  <c r="AL38"/>
  <c r="AM38"/>
  <c r="AN38"/>
  <c r="AO38"/>
  <c r="AP38"/>
  <c r="AJ4"/>
  <c r="AK4"/>
  <c r="AL4"/>
  <c r="AM4"/>
  <c r="AN4"/>
  <c r="AO4"/>
  <c r="AP4"/>
  <c r="AI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C5"/>
  <c r="AD5"/>
  <c r="AE5"/>
  <c r="AC6"/>
  <c r="AD6"/>
  <c r="AE6"/>
  <c r="AC7"/>
  <c r="AD7"/>
  <c r="AE7"/>
  <c r="AC8"/>
  <c r="AD8"/>
  <c r="AE8"/>
  <c r="AC9"/>
  <c r="AD9"/>
  <c r="AE9"/>
  <c r="AC10"/>
  <c r="AD10"/>
  <c r="AE10"/>
  <c r="AC11"/>
  <c r="AD11"/>
  <c r="AE11"/>
  <c r="AC12"/>
  <c r="AD12"/>
  <c r="AE12"/>
  <c r="AC13"/>
  <c r="AD13"/>
  <c r="AE13"/>
  <c r="AC14"/>
  <c r="AD14"/>
  <c r="AE14"/>
  <c r="AC15"/>
  <c r="AD15"/>
  <c r="AE15"/>
  <c r="AC16"/>
  <c r="AD16"/>
  <c r="AE16"/>
  <c r="AC17"/>
  <c r="AD17"/>
  <c r="AE17"/>
  <c r="AC18"/>
  <c r="AD18"/>
  <c r="AE18"/>
  <c r="AC19"/>
  <c r="AD19"/>
  <c r="AE19"/>
  <c r="AC20"/>
  <c r="AD20"/>
  <c r="AE20"/>
  <c r="AC21"/>
  <c r="AD21"/>
  <c r="AE21"/>
  <c r="AC22"/>
  <c r="AD22"/>
  <c r="AE22"/>
  <c r="AC23"/>
  <c r="AD23"/>
  <c r="AE23"/>
  <c r="AC24"/>
  <c r="AD24"/>
  <c r="AE24"/>
  <c r="AC25"/>
  <c r="AD25"/>
  <c r="AE25"/>
  <c r="AC26"/>
  <c r="AD26"/>
  <c r="AE26"/>
  <c r="AC27"/>
  <c r="AD27"/>
  <c r="AE27"/>
  <c r="AC28"/>
  <c r="AD28"/>
  <c r="AE28"/>
  <c r="AC29"/>
  <c r="AD29"/>
  <c r="AE29"/>
  <c r="AC30"/>
  <c r="AD30"/>
  <c r="AE30"/>
  <c r="AC31"/>
  <c r="AD31"/>
  <c r="AE31"/>
  <c r="AC32"/>
  <c r="AD32"/>
  <c r="AE32"/>
  <c r="AC33"/>
  <c r="AD33"/>
  <c r="AE33"/>
  <c r="AC34"/>
  <c r="AD34"/>
  <c r="AE34"/>
  <c r="AC35"/>
  <c r="AD35"/>
  <c r="AE35"/>
  <c r="AC36"/>
  <c r="AD36"/>
  <c r="AE36"/>
  <c r="AC37"/>
  <c r="AD37"/>
  <c r="AE37"/>
  <c r="AC38"/>
  <c r="AD38"/>
  <c r="AE38"/>
  <c r="AD4"/>
  <c r="AE4"/>
  <c r="AC4"/>
  <c r="AA5"/>
  <c r="AA6"/>
  <c r="AA7"/>
  <c r="AA8"/>
  <c r="AA9"/>
  <c r="AA10"/>
  <c r="AA11"/>
  <c r="AA12"/>
  <c r="AA13"/>
  <c r="AA14"/>
  <c r="AA15"/>
  <c r="AA16"/>
  <c r="AA17"/>
  <c r="AA18"/>
  <c r="AA19"/>
  <c r="AA20"/>
  <c r="AA21"/>
  <c r="AA22"/>
  <c r="AA23"/>
  <c r="AA24"/>
  <c r="AA25"/>
  <c r="AA26"/>
  <c r="AA27"/>
  <c r="AA28"/>
  <c r="AA29"/>
  <c r="AA30"/>
  <c r="AA31"/>
  <c r="AA32"/>
  <c r="AA33"/>
  <c r="AA34"/>
  <c r="AA35"/>
  <c r="AA36"/>
  <c r="AA37"/>
  <c r="AA38"/>
  <c r="AA4"/>
  <c r="Z5"/>
  <c r="Z6"/>
  <c r="Z7"/>
  <c r="Z8"/>
  <c r="Z9"/>
  <c r="Z10"/>
  <c r="Z11"/>
  <c r="Z12"/>
  <c r="Z13"/>
  <c r="Z14"/>
  <c r="Z15"/>
  <c r="Z16"/>
  <c r="Z17"/>
  <c r="Z18"/>
  <c r="Z19"/>
  <c r="Z20"/>
  <c r="Z21"/>
  <c r="Z22"/>
  <c r="Z23"/>
  <c r="Z24"/>
  <c r="Z25"/>
  <c r="Z26"/>
  <c r="Z27"/>
  <c r="Z28"/>
  <c r="Z29"/>
  <c r="Z30"/>
  <c r="Z31"/>
  <c r="Z32"/>
  <c r="Z33"/>
  <c r="Z34"/>
  <c r="Z35"/>
  <c r="Z36"/>
  <c r="Z37"/>
  <c r="Z38"/>
  <c r="Z4"/>
  <c r="Y5"/>
  <c r="Y6"/>
  <c r="Y7"/>
  <c r="Y8"/>
  <c r="Y9"/>
  <c r="Y10"/>
  <c r="Y11"/>
  <c r="Y12"/>
  <c r="Y13"/>
  <c r="Y14"/>
  <c r="Y15"/>
  <c r="Y16"/>
  <c r="Y17"/>
  <c r="Y18"/>
  <c r="Y19"/>
  <c r="Y20"/>
  <c r="Y21"/>
  <c r="Y22"/>
  <c r="Y23"/>
  <c r="Y24"/>
  <c r="Y25"/>
  <c r="Y26"/>
  <c r="Y27"/>
  <c r="Y28"/>
  <c r="Y29"/>
  <c r="Y30"/>
  <c r="Y31"/>
  <c r="Y32"/>
  <c r="Y33"/>
  <c r="Y34"/>
  <c r="Y35"/>
  <c r="Y36"/>
  <c r="Y37"/>
  <c r="Y38"/>
  <c r="Y4"/>
  <c r="N5"/>
  <c r="O5"/>
  <c r="P5"/>
  <c r="Q5"/>
  <c r="R5"/>
  <c r="S5"/>
  <c r="T5"/>
  <c r="U5"/>
  <c r="V5"/>
  <c r="N6"/>
  <c r="O6"/>
  <c r="P6"/>
  <c r="Q6"/>
  <c r="R6"/>
  <c r="S6"/>
  <c r="T6"/>
  <c r="U6"/>
  <c r="V6"/>
  <c r="N7"/>
  <c r="O7"/>
  <c r="P7"/>
  <c r="Q7"/>
  <c r="R7"/>
  <c r="S7"/>
  <c r="T7"/>
  <c r="U7"/>
  <c r="V7"/>
  <c r="N8"/>
  <c r="O8"/>
  <c r="P8"/>
  <c r="Q8"/>
  <c r="R8"/>
  <c r="S8"/>
  <c r="T8"/>
  <c r="U8"/>
  <c r="V8"/>
  <c r="N9"/>
  <c r="O9"/>
  <c r="P9"/>
  <c r="Q9"/>
  <c r="R9"/>
  <c r="S9"/>
  <c r="T9"/>
  <c r="U9"/>
  <c r="V9"/>
  <c r="N10"/>
  <c r="O10"/>
  <c r="P10"/>
  <c r="Q10"/>
  <c r="R10"/>
  <c r="S10"/>
  <c r="T10"/>
  <c r="U10"/>
  <c r="V10"/>
  <c r="N11"/>
  <c r="O11"/>
  <c r="P11"/>
  <c r="Q11"/>
  <c r="R11"/>
  <c r="S11"/>
  <c r="T11"/>
  <c r="U11"/>
  <c r="V11"/>
  <c r="N12"/>
  <c r="O12"/>
  <c r="P12"/>
  <c r="Q12"/>
  <c r="R12"/>
  <c r="S12"/>
  <c r="T12"/>
  <c r="U12"/>
  <c r="V12"/>
  <c r="N13"/>
  <c r="O13"/>
  <c r="P13"/>
  <c r="Q13"/>
  <c r="R13"/>
  <c r="S13"/>
  <c r="T13"/>
  <c r="U13"/>
  <c r="V13"/>
  <c r="N14"/>
  <c r="O14"/>
  <c r="P14"/>
  <c r="Q14"/>
  <c r="R14"/>
  <c r="S14"/>
  <c r="T14"/>
  <c r="U14"/>
  <c r="V14"/>
  <c r="N15"/>
  <c r="O15"/>
  <c r="P15"/>
  <c r="Q15"/>
  <c r="R15"/>
  <c r="S15"/>
  <c r="T15"/>
  <c r="U15"/>
  <c r="V15"/>
  <c r="N16"/>
  <c r="O16"/>
  <c r="P16"/>
  <c r="Q16"/>
  <c r="R16"/>
  <c r="S16"/>
  <c r="T16"/>
  <c r="U16"/>
  <c r="V16"/>
  <c r="N17"/>
  <c r="O17"/>
  <c r="P17"/>
  <c r="Q17"/>
  <c r="R17"/>
  <c r="S17"/>
  <c r="T17"/>
  <c r="U17"/>
  <c r="V17"/>
  <c r="N18"/>
  <c r="O18"/>
  <c r="P18"/>
  <c r="Q18"/>
  <c r="R18"/>
  <c r="S18"/>
  <c r="T18"/>
  <c r="U18"/>
  <c r="V18"/>
  <c r="N19"/>
  <c r="O19"/>
  <c r="P19"/>
  <c r="Q19"/>
  <c r="R19"/>
  <c r="S19"/>
  <c r="T19"/>
  <c r="U19"/>
  <c r="V19"/>
  <c r="N20"/>
  <c r="O20"/>
  <c r="P20"/>
  <c r="Q20"/>
  <c r="R20"/>
  <c r="S20"/>
  <c r="T20"/>
  <c r="U20"/>
  <c r="V20"/>
  <c r="N21"/>
  <c r="O21"/>
  <c r="P21"/>
  <c r="Q21"/>
  <c r="R21"/>
  <c r="S21"/>
  <c r="T21"/>
  <c r="U21"/>
  <c r="V21"/>
  <c r="N22"/>
  <c r="O22"/>
  <c r="P22"/>
  <c r="Q22"/>
  <c r="R22"/>
  <c r="S22"/>
  <c r="T22"/>
  <c r="U22"/>
  <c r="V22"/>
  <c r="N23"/>
  <c r="O23"/>
  <c r="P23"/>
  <c r="Q23"/>
  <c r="R23"/>
  <c r="S23"/>
  <c r="T23"/>
  <c r="U23"/>
  <c r="V23"/>
  <c r="N24"/>
  <c r="O24"/>
  <c r="P24"/>
  <c r="Q24"/>
  <c r="R24"/>
  <c r="S24"/>
  <c r="T24"/>
  <c r="U24"/>
  <c r="V24"/>
  <c r="N25"/>
  <c r="O25"/>
  <c r="P25"/>
  <c r="Q25"/>
  <c r="R25"/>
  <c r="S25"/>
  <c r="T25"/>
  <c r="U25"/>
  <c r="V25"/>
  <c r="N26"/>
  <c r="O26"/>
  <c r="P26"/>
  <c r="Q26"/>
  <c r="R26"/>
  <c r="S26"/>
  <c r="T26"/>
  <c r="U26"/>
  <c r="V26"/>
  <c r="N27"/>
  <c r="O27"/>
  <c r="P27"/>
  <c r="Q27"/>
  <c r="R27"/>
  <c r="S27"/>
  <c r="T27"/>
  <c r="U27"/>
  <c r="V27"/>
  <c r="N28"/>
  <c r="O28"/>
  <c r="P28"/>
  <c r="Q28"/>
  <c r="R28"/>
  <c r="S28"/>
  <c r="T28"/>
  <c r="U28"/>
  <c r="V28"/>
  <c r="N29"/>
  <c r="O29"/>
  <c r="P29"/>
  <c r="Q29"/>
  <c r="R29"/>
  <c r="S29"/>
  <c r="T29"/>
  <c r="U29"/>
  <c r="V29"/>
  <c r="N30"/>
  <c r="O30"/>
  <c r="P30"/>
  <c r="Q30"/>
  <c r="R30"/>
  <c r="S30"/>
  <c r="T30"/>
  <c r="U30"/>
  <c r="V30"/>
  <c r="N31"/>
  <c r="O31"/>
  <c r="P31"/>
  <c r="Q31"/>
  <c r="R31"/>
  <c r="S31"/>
  <c r="T31"/>
  <c r="U31"/>
  <c r="V31"/>
  <c r="N32"/>
  <c r="O32"/>
  <c r="P32"/>
  <c r="Q32"/>
  <c r="R32"/>
  <c r="S32"/>
  <c r="T32"/>
  <c r="U32"/>
  <c r="V32"/>
  <c r="N33"/>
  <c r="O33"/>
  <c r="P33"/>
  <c r="Q33"/>
  <c r="R33"/>
  <c r="S33"/>
  <c r="T33"/>
  <c r="U33"/>
  <c r="V33"/>
  <c r="N34"/>
  <c r="O34"/>
  <c r="P34"/>
  <c r="Q34"/>
  <c r="R34"/>
  <c r="S34"/>
  <c r="T34"/>
  <c r="U34"/>
  <c r="V34"/>
  <c r="N35"/>
  <c r="O35"/>
  <c r="P35"/>
  <c r="Q35"/>
  <c r="R35"/>
  <c r="S35"/>
  <c r="T35"/>
  <c r="U35"/>
  <c r="V35"/>
  <c r="N36"/>
  <c r="O36"/>
  <c r="P36"/>
  <c r="Q36"/>
  <c r="R36"/>
  <c r="S36"/>
  <c r="T36"/>
  <c r="U36"/>
  <c r="V36"/>
  <c r="N37"/>
  <c r="O37"/>
  <c r="P37"/>
  <c r="Q37"/>
  <c r="R37"/>
  <c r="S37"/>
  <c r="T37"/>
  <c r="U37"/>
  <c r="V37"/>
  <c r="N38"/>
  <c r="O38"/>
  <c r="P38"/>
  <c r="Q38"/>
  <c r="R38"/>
  <c r="S38"/>
  <c r="T38"/>
  <c r="U38"/>
  <c r="V38"/>
  <c r="O4"/>
  <c r="P4"/>
  <c r="Q4"/>
  <c r="R4"/>
  <c r="S4"/>
  <c r="T4"/>
  <c r="U4"/>
  <c r="V4"/>
  <c r="N4"/>
  <c r="M37"/>
  <c r="P37" i="37" s="1"/>
  <c r="M38" i="33"/>
  <c r="P38" i="37" s="1"/>
  <c r="K5" i="33"/>
  <c r="K6"/>
  <c r="K7"/>
  <c r="K8"/>
  <c r="K9"/>
  <c r="K10"/>
  <c r="K11"/>
  <c r="K12"/>
  <c r="K13"/>
  <c r="K14"/>
  <c r="K15"/>
  <c r="K16"/>
  <c r="K17"/>
  <c r="K18"/>
  <c r="K19"/>
  <c r="K20"/>
  <c r="K21"/>
  <c r="K22"/>
  <c r="K23"/>
  <c r="K24"/>
  <c r="K25"/>
  <c r="K26"/>
  <c r="K27"/>
  <c r="K28"/>
  <c r="K29"/>
  <c r="K30"/>
  <c r="K31"/>
  <c r="K32"/>
  <c r="K33"/>
  <c r="K34"/>
  <c r="K35"/>
  <c r="K36"/>
  <c r="K37"/>
  <c r="K38"/>
  <c r="K4"/>
  <c r="I5"/>
  <c r="I6"/>
  <c r="I7"/>
  <c r="I8"/>
  <c r="I9"/>
  <c r="I10"/>
  <c r="I11"/>
  <c r="I12"/>
  <c r="I13"/>
  <c r="I14"/>
  <c r="I15"/>
  <c r="I16"/>
  <c r="I17"/>
  <c r="I18"/>
  <c r="I19"/>
  <c r="I20"/>
  <c r="I21"/>
  <c r="I22"/>
  <c r="I23"/>
  <c r="I24"/>
  <c r="I25"/>
  <c r="I26"/>
  <c r="I27"/>
  <c r="I28"/>
  <c r="I29"/>
  <c r="I30"/>
  <c r="I31"/>
  <c r="I32"/>
  <c r="I33"/>
  <c r="I34"/>
  <c r="I35"/>
  <c r="I36"/>
  <c r="I37"/>
  <c r="I38"/>
  <c r="I4"/>
  <c r="D5"/>
  <c r="E5"/>
  <c r="F5"/>
  <c r="D6"/>
  <c r="E6"/>
  <c r="F6"/>
  <c r="D7"/>
  <c r="E7"/>
  <c r="F7"/>
  <c r="D8"/>
  <c r="E8"/>
  <c r="F8"/>
  <c r="D9"/>
  <c r="E9"/>
  <c r="F9"/>
  <c r="D10"/>
  <c r="E10"/>
  <c r="F10"/>
  <c r="D11"/>
  <c r="E11"/>
  <c r="F11"/>
  <c r="D12"/>
  <c r="E12"/>
  <c r="F12"/>
  <c r="D13"/>
  <c r="E13"/>
  <c r="F13"/>
  <c r="D14"/>
  <c r="E14"/>
  <c r="F14"/>
  <c r="D15"/>
  <c r="E15"/>
  <c r="F15"/>
  <c r="D16"/>
  <c r="E16"/>
  <c r="F16"/>
  <c r="D17"/>
  <c r="E17"/>
  <c r="F17"/>
  <c r="D18"/>
  <c r="E18"/>
  <c r="F18"/>
  <c r="D19"/>
  <c r="E19"/>
  <c r="F19"/>
  <c r="D20"/>
  <c r="E20"/>
  <c r="F20"/>
  <c r="D21"/>
  <c r="E21"/>
  <c r="F21"/>
  <c r="D22"/>
  <c r="E22"/>
  <c r="F22"/>
  <c r="D23"/>
  <c r="E23"/>
  <c r="F23"/>
  <c r="D24"/>
  <c r="E24"/>
  <c r="F24"/>
  <c r="D25"/>
  <c r="E25"/>
  <c r="F25"/>
  <c r="D26"/>
  <c r="E26"/>
  <c r="F26"/>
  <c r="D27"/>
  <c r="E27"/>
  <c r="F27"/>
  <c r="D28"/>
  <c r="E28"/>
  <c r="F28"/>
  <c r="D29"/>
  <c r="E29"/>
  <c r="F29"/>
  <c r="D30"/>
  <c r="E30"/>
  <c r="F30"/>
  <c r="D31"/>
  <c r="E31"/>
  <c r="F31"/>
  <c r="D32"/>
  <c r="E32"/>
  <c r="F32"/>
  <c r="D33"/>
  <c r="E33"/>
  <c r="F33"/>
  <c r="D34"/>
  <c r="E34"/>
  <c r="F34"/>
  <c r="D35"/>
  <c r="E35"/>
  <c r="F35"/>
  <c r="D36"/>
  <c r="E36"/>
  <c r="F36"/>
  <c r="D37"/>
  <c r="E37"/>
  <c r="F37"/>
  <c r="D38"/>
  <c r="E38"/>
  <c r="F38"/>
  <c r="E4"/>
  <c r="F4"/>
  <c r="D4"/>
  <c r="B3" i="36"/>
  <c r="BG5" i="33"/>
  <c r="BG6"/>
  <c r="BG7"/>
  <c r="BG8"/>
  <c r="BG9"/>
  <c r="BG10"/>
  <c r="BG11"/>
  <c r="BG12"/>
  <c r="BG13"/>
  <c r="BG14"/>
  <c r="BG15"/>
  <c r="BG16"/>
  <c r="BG17"/>
  <c r="BG18"/>
  <c r="BG19"/>
  <c r="BG20"/>
  <c r="BG21"/>
  <c r="BG22"/>
  <c r="BG23"/>
  <c r="BG24"/>
  <c r="BG25"/>
  <c r="BG26"/>
  <c r="BG27"/>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c r="DC7"/>
  <c r="DC8"/>
  <c r="DC9"/>
  <c r="DC10"/>
  <c r="DC11"/>
  <c r="DC12"/>
  <c r="DC13"/>
  <c r="DC14"/>
  <c r="DC15"/>
  <c r="DC16"/>
  <c r="DC17"/>
  <c r="DC18"/>
  <c r="DC19"/>
  <c r="DC20"/>
  <c r="DC21"/>
  <c r="DC22"/>
  <c r="DC23"/>
  <c r="DC24"/>
  <c r="DC25"/>
  <c r="DC26"/>
  <c r="DC27"/>
  <c r="DI27" i="37" s="1"/>
  <c r="DC28" i="33"/>
  <c r="DI28" i="37" s="1"/>
  <c r="DC29" i="33"/>
  <c r="DI29" i="37" s="1"/>
  <c r="DC30" i="33"/>
  <c r="DI30" i="37" s="1"/>
  <c r="DC31" i="33"/>
  <c r="DI31" i="37" s="1"/>
  <c r="DC32" i="33"/>
  <c r="DI32" i="37" s="1"/>
  <c r="DC33" i="33"/>
  <c r="DI33" i="37" s="1"/>
  <c r="DC34" i="33"/>
  <c r="DI34" i="37" s="1"/>
  <c r="DC35" i="33"/>
  <c r="DI35" i="37" s="1"/>
  <c r="DC36" i="33"/>
  <c r="DI36" i="37" s="1"/>
  <c r="DC37" i="33"/>
  <c r="DC38"/>
  <c r="BY5"/>
  <c r="BY6"/>
  <c r="BY7"/>
  <c r="BY8"/>
  <c r="BY9"/>
  <c r="BY10"/>
  <c r="BY11"/>
  <c r="BY12"/>
  <c r="BY13"/>
  <c r="BY14"/>
  <c r="BY15"/>
  <c r="BY16"/>
  <c r="BY17"/>
  <c r="BY18"/>
  <c r="BY19"/>
  <c r="BY20"/>
  <c r="BY21"/>
  <c r="BY22"/>
  <c r="BY23"/>
  <c r="BY24"/>
  <c r="BY25"/>
  <c r="BY26"/>
  <c r="BY27"/>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c r="AR7"/>
  <c r="AR8"/>
  <c r="AR9"/>
  <c r="AR10"/>
  <c r="AR11"/>
  <c r="AR12"/>
  <c r="AR13"/>
  <c r="AR14"/>
  <c r="AR15"/>
  <c r="AR16"/>
  <c r="AR17"/>
  <c r="AR18"/>
  <c r="AR19"/>
  <c r="AR20"/>
  <c r="AR21"/>
  <c r="AR22"/>
  <c r="AR23"/>
  <c r="AR24"/>
  <c r="AR25"/>
  <c r="AR26"/>
  <c r="AR27"/>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s="1"/>
  <c r="AG6"/>
  <c r="AH6" s="1"/>
  <c r="AG7"/>
  <c r="AH7" s="1"/>
  <c r="AG8"/>
  <c r="AH8" s="1"/>
  <c r="AG9"/>
  <c r="AH9" s="1"/>
  <c r="AG10"/>
  <c r="AH10" s="1"/>
  <c r="AG11"/>
  <c r="AH11" s="1"/>
  <c r="AG12"/>
  <c r="AH12" s="1"/>
  <c r="AG13"/>
  <c r="AH13" s="1"/>
  <c r="AG14"/>
  <c r="AH14" s="1"/>
  <c r="AG15"/>
  <c r="AH15" s="1"/>
  <c r="AG16"/>
  <c r="AH16" s="1"/>
  <c r="AG17"/>
  <c r="AH17" s="1"/>
  <c r="AG18"/>
  <c r="AH18" s="1"/>
  <c r="AG19"/>
  <c r="AH19" s="1"/>
  <c r="AG20"/>
  <c r="AH20" s="1"/>
  <c r="AG21"/>
  <c r="AH21" s="1"/>
  <c r="AG22"/>
  <c r="AH22" s="1"/>
  <c r="AG23"/>
  <c r="AH23" s="1"/>
  <c r="AG24"/>
  <c r="AH24" s="1"/>
  <c r="AG25"/>
  <c r="AH25" s="1"/>
  <c r="AG26"/>
  <c r="AH26" s="1"/>
  <c r="AG27"/>
  <c r="AH27" s="1"/>
  <c r="AJ27" i="37" s="1"/>
  <c r="AG28" i="33"/>
  <c r="AH28" s="1"/>
  <c r="AJ28" i="37" s="1"/>
  <c r="AG29" i="33"/>
  <c r="AH29" s="1"/>
  <c r="AJ29" i="37" s="1"/>
  <c r="AG30" i="33"/>
  <c r="AH30" s="1"/>
  <c r="AJ30" i="37" s="1"/>
  <c r="AG31" i="33"/>
  <c r="AH31" s="1"/>
  <c r="AJ31" i="37" s="1"/>
  <c r="AG32" i="33"/>
  <c r="AH32" s="1"/>
  <c r="AJ32" i="37" s="1"/>
  <c r="AG33" i="33"/>
  <c r="AH33" s="1"/>
  <c r="AJ33" i="37" s="1"/>
  <c r="AG34" i="33"/>
  <c r="AH34" s="1"/>
  <c r="AJ34" i="37" s="1"/>
  <c r="AG35" i="33"/>
  <c r="AH35" s="1"/>
  <c r="AJ35" i="37" s="1"/>
  <c r="AG36" i="33"/>
  <c r="AH36" s="1"/>
  <c r="AJ36" i="37" s="1"/>
  <c r="AG37" i="33"/>
  <c r="AH37" s="1"/>
  <c r="AG38"/>
  <c r="AH38" s="1"/>
  <c r="X5"/>
  <c r="X6"/>
  <c r="X7"/>
  <c r="X8"/>
  <c r="X9"/>
  <c r="X10"/>
  <c r="X11"/>
  <c r="X12"/>
  <c r="X13"/>
  <c r="X14"/>
  <c r="X15"/>
  <c r="X16"/>
  <c r="X17"/>
  <c r="W18"/>
  <c r="X18" s="1"/>
  <c r="W19"/>
  <c r="X19" s="1"/>
  <c r="W20"/>
  <c r="X20" s="1"/>
  <c r="W21"/>
  <c r="X21" s="1"/>
  <c r="W22"/>
  <c r="X22" s="1"/>
  <c r="W23"/>
  <c r="X23" s="1"/>
  <c r="W24"/>
  <c r="X24" s="1"/>
  <c r="W25"/>
  <c r="X25" s="1"/>
  <c r="W26"/>
  <c r="X26" s="1"/>
  <c r="W27"/>
  <c r="X27" s="1"/>
  <c r="AA27" i="37" s="1"/>
  <c r="W28" i="33"/>
  <c r="X28" s="1"/>
  <c r="AA28" i="37" s="1"/>
  <c r="W29" i="33"/>
  <c r="X29" s="1"/>
  <c r="AA29" i="37" s="1"/>
  <c r="W30" i="33"/>
  <c r="X30" s="1"/>
  <c r="AA30" i="37" s="1"/>
  <c r="W31" i="33"/>
  <c r="X31" s="1"/>
  <c r="AA31" i="37" s="1"/>
  <c r="W32" i="33"/>
  <c r="X32" s="1"/>
  <c r="AA32" i="37" s="1"/>
  <c r="W33" i="33"/>
  <c r="X33" s="1"/>
  <c r="AA33" i="37" s="1"/>
  <c r="W34" i="33"/>
  <c r="X34" s="1"/>
  <c r="AA34" i="37" s="1"/>
  <c r="W35" i="33"/>
  <c r="X35" s="1"/>
  <c r="AA35" i="37" s="1"/>
  <c r="W36" i="33"/>
  <c r="X36" s="1"/>
  <c r="AA36" i="37" s="1"/>
  <c r="W37" i="33"/>
  <c r="X37" s="1"/>
  <c r="W38"/>
  <c r="X38" s="1"/>
  <c r="M5"/>
  <c r="M6"/>
  <c r="M7"/>
  <c r="M8"/>
  <c r="M9"/>
  <c r="M10"/>
  <c r="M11"/>
  <c r="M12"/>
  <c r="M13"/>
  <c r="M14"/>
  <c r="M15"/>
  <c r="M16"/>
  <c r="M17"/>
  <c r="M18"/>
  <c r="M19"/>
  <c r="M20"/>
  <c r="M21"/>
  <c r="M22"/>
  <c r="M23"/>
  <c r="M24"/>
  <c r="M25"/>
  <c r="M26"/>
  <c r="M27"/>
  <c r="P27" i="37" s="1"/>
  <c r="M28" i="33"/>
  <c r="P28" i="37" s="1"/>
  <c r="M29" i="33"/>
  <c r="P29" i="37" s="1"/>
  <c r="M30" i="33"/>
  <c r="P30" i="37" s="1"/>
  <c r="M31" i="33"/>
  <c r="P31" i="37" s="1"/>
  <c r="M32" i="33"/>
  <c r="P32" i="37" s="1"/>
  <c r="M33" i="33"/>
  <c r="P33" i="37" s="1"/>
  <c r="M34" i="33"/>
  <c r="P34" i="37" s="1"/>
  <c r="M35" i="33"/>
  <c r="P35" i="37" s="1"/>
  <c r="M36" i="33"/>
  <c r="P36" i="37" s="1"/>
  <c r="AA48" l="1"/>
  <c r="AA38"/>
  <c r="AJ48"/>
  <c r="AJ38"/>
  <c r="DI48"/>
  <c r="DI38"/>
  <c r="AA47"/>
  <c r="AA37"/>
  <c r="AJ47"/>
  <c r="AJ37"/>
  <c r="DI47"/>
  <c r="DI37"/>
  <c r="AB38" i="30"/>
  <c r="V38" i="11" s="1"/>
  <c r="AA39" i="30"/>
  <c r="AB39" s="1"/>
  <c r="V39"/>
  <c r="W39" s="1"/>
  <c r="B37"/>
  <c r="B38"/>
  <c r="Y38" i="32"/>
  <c r="Z38" s="1"/>
  <c r="Y39"/>
  <c r="Z39" s="1"/>
  <c r="Q39"/>
  <c r="R39" s="1"/>
  <c r="B37"/>
  <c r="B38"/>
  <c r="A4"/>
  <c r="AC38" i="31"/>
  <c r="AC39"/>
  <c r="P38"/>
  <c r="Q38" s="1"/>
  <c r="P39"/>
  <c r="Q39" s="1"/>
  <c r="N38"/>
  <c r="N39"/>
  <c r="I38"/>
  <c r="I39"/>
  <c r="B38"/>
  <c r="B39"/>
  <c r="AN38" i="12"/>
  <c r="AN39"/>
  <c r="Y38"/>
  <c r="Y39"/>
  <c r="K38" i="11" s="1"/>
  <c r="Q38" i="12"/>
  <c r="Q39"/>
  <c r="N38"/>
  <c r="N39"/>
  <c r="G37"/>
  <c r="G38"/>
  <c r="G39"/>
  <c r="B38"/>
  <c r="B39"/>
  <c r="AN38" i="5"/>
  <c r="AO38" s="1"/>
  <c r="AN39"/>
  <c r="AO39" s="1"/>
  <c r="F38" i="11" s="1"/>
  <c r="AC38" i="5"/>
  <c r="AC39"/>
  <c r="E38" i="11" s="1"/>
  <c r="B38" i="5"/>
  <c r="B39"/>
  <c r="DC4" i="33"/>
  <c r="BY4"/>
  <c r="BG4"/>
  <c r="AC7" i="31"/>
  <c r="AC8"/>
  <c r="AC9"/>
  <c r="AC10"/>
  <c r="AC11"/>
  <c r="AC12"/>
  <c r="AC13"/>
  <c r="AC14"/>
  <c r="AC15"/>
  <c r="AC16"/>
  <c r="AC17"/>
  <c r="AC18"/>
  <c r="AC19"/>
  <c r="AC20"/>
  <c r="AC21"/>
  <c r="AC22"/>
  <c r="AC23"/>
  <c r="AC24"/>
  <c r="AC25"/>
  <c r="AC26"/>
  <c r="AC27"/>
  <c r="AC28"/>
  <c r="AC29"/>
  <c r="AC30"/>
  <c r="AC31"/>
  <c r="AC32"/>
  <c r="AC33"/>
  <c r="AC34"/>
  <c r="AC35"/>
  <c r="AC36"/>
  <c r="AC37"/>
  <c r="AC5"/>
  <c r="AG4" i="33"/>
  <c r="AH4" s="1"/>
  <c r="M4"/>
  <c r="AB33" i="30"/>
  <c r="V33" i="11" s="1"/>
  <c r="AB34" i="30"/>
  <c r="V34" i="11" s="1"/>
  <c r="AB35" i="30"/>
  <c r="V35" i="11" s="1"/>
  <c r="AB36" i="30"/>
  <c r="V36" i="11" s="1"/>
  <c r="AB37" i="30"/>
  <c r="V37" i="11" s="1"/>
  <c r="I6" i="31"/>
  <c r="I7"/>
  <c r="I8"/>
  <c r="I9"/>
  <c r="I10"/>
  <c r="I11"/>
  <c r="I12"/>
  <c r="I13"/>
  <c r="I14"/>
  <c r="I15"/>
  <c r="I16"/>
  <c r="I17"/>
  <c r="I18"/>
  <c r="I19"/>
  <c r="I20"/>
  <c r="I21"/>
  <c r="I22"/>
  <c r="I23"/>
  <c r="I24"/>
  <c r="I25"/>
  <c r="I26"/>
  <c r="I27"/>
  <c r="I28"/>
  <c r="I29"/>
  <c r="I30"/>
  <c r="I31"/>
  <c r="I32"/>
  <c r="I33"/>
  <c r="I34"/>
  <c r="I35"/>
  <c r="I36"/>
  <c r="I37"/>
  <c r="I5"/>
  <c r="AN7" i="12"/>
  <c r="AN8"/>
  <c r="AN9"/>
  <c r="AN10"/>
  <c r="AN11"/>
  <c r="AN12"/>
  <c r="AN13"/>
  <c r="AN14"/>
  <c r="AN15"/>
  <c r="AN16"/>
  <c r="AN17"/>
  <c r="AN18"/>
  <c r="AN19"/>
  <c r="AN20"/>
  <c r="AN21"/>
  <c r="AN22"/>
  <c r="AN23"/>
  <c r="AN24"/>
  <c r="AN25"/>
  <c r="AN26"/>
  <c r="AN27"/>
  <c r="AN28"/>
  <c r="AN29"/>
  <c r="L28" i="11" s="1"/>
  <c r="AN30" i="12"/>
  <c r="L29" i="11" s="1"/>
  <c r="AN31" i="12"/>
  <c r="L30" i="11" s="1"/>
  <c r="AN32" i="12"/>
  <c r="L31" i="11" s="1"/>
  <c r="AN33" i="12"/>
  <c r="L32" i="11" s="1"/>
  <c r="AN34" i="12"/>
  <c r="L33" i="11" s="1"/>
  <c r="AN35" i="12"/>
  <c r="L34" i="11" s="1"/>
  <c r="AN36" i="12"/>
  <c r="L35" i="11" s="1"/>
  <c r="AN37" i="12"/>
  <c r="L36" i="11" s="1"/>
  <c r="AN5" i="12"/>
  <c r="Y7"/>
  <c r="Y8"/>
  <c r="Y9"/>
  <c r="Y10"/>
  <c r="Y11"/>
  <c r="Y12"/>
  <c r="Y13"/>
  <c r="Y14"/>
  <c r="Y15"/>
  <c r="Y16"/>
  <c r="Y17"/>
  <c r="Y18"/>
  <c r="Y19"/>
  <c r="Y20"/>
  <c r="Y21"/>
  <c r="Y22"/>
  <c r="Y23"/>
  <c r="Y24"/>
  <c r="Y25"/>
  <c r="Y26"/>
  <c r="Y27"/>
  <c r="Y28"/>
  <c r="Y29"/>
  <c r="K28" i="11" s="1"/>
  <c r="Y30" i="12"/>
  <c r="K29" i="11" s="1"/>
  <c r="Y31" i="12"/>
  <c r="K30" i="11" s="1"/>
  <c r="Y32" i="12"/>
  <c r="K31" i="11" s="1"/>
  <c r="Y33" i="12"/>
  <c r="K32" i="11" s="1"/>
  <c r="Y34" i="12"/>
  <c r="K33" i="11" s="1"/>
  <c r="Y35" i="12"/>
  <c r="K34" i="11" s="1"/>
  <c r="Y36" i="12"/>
  <c r="K35" i="11" s="1"/>
  <c r="Y37" i="12"/>
  <c r="K36" i="11" s="1"/>
  <c r="Y5" i="12"/>
  <c r="Q6"/>
  <c r="Q7"/>
  <c r="Q8"/>
  <c r="Q9"/>
  <c r="Q10"/>
  <c r="Q11"/>
  <c r="Q12"/>
  <c r="Q13"/>
  <c r="Q14"/>
  <c r="Q15"/>
  <c r="Q16"/>
  <c r="Q17"/>
  <c r="Q18"/>
  <c r="Q19"/>
  <c r="Q20"/>
  <c r="Q21"/>
  <c r="Q22"/>
  <c r="Q23"/>
  <c r="Q24"/>
  <c r="Q25"/>
  <c r="Q26"/>
  <c r="Q27"/>
  <c r="Q28"/>
  <c r="Q29"/>
  <c r="Q30"/>
  <c r="Q31"/>
  <c r="Q32"/>
  <c r="Q33"/>
  <c r="Q34"/>
  <c r="Q35"/>
  <c r="Q36"/>
  <c r="Q37"/>
  <c r="Q5"/>
  <c r="N6"/>
  <c r="N7"/>
  <c r="N8"/>
  <c r="N9"/>
  <c r="N10"/>
  <c r="N11"/>
  <c r="N12"/>
  <c r="N13"/>
  <c r="N14"/>
  <c r="N15"/>
  <c r="N16"/>
  <c r="N17"/>
  <c r="N18"/>
  <c r="N19"/>
  <c r="N20"/>
  <c r="N21"/>
  <c r="N22"/>
  <c r="N23"/>
  <c r="N24"/>
  <c r="N25"/>
  <c r="N26"/>
  <c r="N27"/>
  <c r="N28"/>
  <c r="N29"/>
  <c r="N30"/>
  <c r="N31"/>
  <c r="N32"/>
  <c r="N33"/>
  <c r="N34"/>
  <c r="N35"/>
  <c r="N36"/>
  <c r="N37"/>
  <c r="N5"/>
  <c r="G6"/>
  <c r="G7"/>
  <c r="G8"/>
  <c r="G9"/>
  <c r="G10"/>
  <c r="G11"/>
  <c r="G12"/>
  <c r="G13"/>
  <c r="G14"/>
  <c r="G15"/>
  <c r="G16"/>
  <c r="G17"/>
  <c r="G18"/>
  <c r="G19"/>
  <c r="G20"/>
  <c r="G21"/>
  <c r="G22"/>
  <c r="G23"/>
  <c r="G24"/>
  <c r="G25"/>
  <c r="G26"/>
  <c r="G27"/>
  <c r="G28"/>
  <c r="G29"/>
  <c r="G30"/>
  <c r="G31"/>
  <c r="G32"/>
  <c r="G33"/>
  <c r="G34"/>
  <c r="G35"/>
  <c r="G36"/>
  <c r="G5"/>
  <c r="AN6" i="5"/>
  <c r="AN7"/>
  <c r="AO7" s="1"/>
  <c r="AN8"/>
  <c r="AO8" s="1"/>
  <c r="AN9"/>
  <c r="AO9" s="1"/>
  <c r="AN10"/>
  <c r="AO10" s="1"/>
  <c r="AN11"/>
  <c r="AO11" s="1"/>
  <c r="AN12"/>
  <c r="AO12" s="1"/>
  <c r="AN13"/>
  <c r="AO13" s="1"/>
  <c r="AN14"/>
  <c r="AO14" s="1"/>
  <c r="AN15"/>
  <c r="AO15" s="1"/>
  <c r="AN16"/>
  <c r="AO16" s="1"/>
  <c r="AN17"/>
  <c r="AO17" s="1"/>
  <c r="AN18"/>
  <c r="AO18" s="1"/>
  <c r="AN19"/>
  <c r="AO19" s="1"/>
  <c r="AN20"/>
  <c r="AO20" s="1"/>
  <c r="AN21"/>
  <c r="AO21" s="1"/>
  <c r="AN22"/>
  <c r="AO22" s="1"/>
  <c r="AN23"/>
  <c r="AO23" s="1"/>
  <c r="AN24"/>
  <c r="AO24" s="1"/>
  <c r="AN25"/>
  <c r="AO25" s="1"/>
  <c r="AN26"/>
  <c r="AO26" s="1"/>
  <c r="AN27"/>
  <c r="AO27" s="1"/>
  <c r="AN28"/>
  <c r="AO28" s="1"/>
  <c r="AN29"/>
  <c r="AO29" s="1"/>
  <c r="F28" i="11" s="1"/>
  <c r="AN30" i="5"/>
  <c r="AO30" s="1"/>
  <c r="F29" i="11" s="1"/>
  <c r="AN31" i="5"/>
  <c r="AO31" s="1"/>
  <c r="F30" i="11" s="1"/>
  <c r="AN32" i="5"/>
  <c r="AO32" s="1"/>
  <c r="F31" i="11" s="1"/>
  <c r="AN33" i="5"/>
  <c r="AO33" s="1"/>
  <c r="F32" i="11" s="1"/>
  <c r="AN34" i="5"/>
  <c r="AO34" s="1"/>
  <c r="F33" i="11" s="1"/>
  <c r="AN35" i="5"/>
  <c r="AO35" s="1"/>
  <c r="F34" i="11" s="1"/>
  <c r="AN36" i="5"/>
  <c r="AO36" s="1"/>
  <c r="F35" i="11" s="1"/>
  <c r="AN37" i="5"/>
  <c r="AO37" s="1"/>
  <c r="F36" i="11" s="1"/>
  <c r="AN5" i="5"/>
  <c r="AO5" s="1"/>
  <c r="AC7"/>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s="1"/>
  <c r="S48" i="11" l="1"/>
  <c r="S38"/>
  <c r="O35"/>
  <c r="P35"/>
  <c r="O33"/>
  <c r="P33"/>
  <c r="P48"/>
  <c r="P38"/>
  <c r="O38"/>
  <c r="P36"/>
  <c r="O36"/>
  <c r="P34"/>
  <c r="O34"/>
  <c r="P32"/>
  <c r="O32"/>
  <c r="P47"/>
  <c r="O37"/>
  <c r="P37"/>
  <c r="L48"/>
  <c r="L38"/>
  <c r="L47"/>
  <c r="L37"/>
  <c r="K47"/>
  <c r="K37"/>
  <c r="F47"/>
  <c r="F37"/>
  <c r="E47"/>
  <c r="E37"/>
  <c r="P30"/>
  <c r="O30"/>
  <c r="P28"/>
  <c r="O28"/>
  <c r="O31"/>
  <c r="P31"/>
  <c r="O29"/>
  <c r="P29"/>
  <c r="W38" i="30"/>
  <c r="AB38" i="33"/>
  <c r="R38" i="32"/>
  <c r="E25" i="36"/>
  <c r="D25"/>
  <c r="W36" i="30"/>
  <c r="U36" i="11" s="1"/>
  <c r="W34" i="30"/>
  <c r="U34" i="11" s="1"/>
  <c r="W32" i="30"/>
  <c r="U32" i="11" s="1"/>
  <c r="W30" i="30"/>
  <c r="U30" i="11" s="1"/>
  <c r="W28" i="30"/>
  <c r="U28" i="11" s="1"/>
  <c r="W26" i="30"/>
  <c r="W24"/>
  <c r="W22"/>
  <c r="W20"/>
  <c r="W18"/>
  <c r="W16"/>
  <c r="W14"/>
  <c r="W12"/>
  <c r="W10"/>
  <c r="W8"/>
  <c r="W6"/>
  <c r="W35"/>
  <c r="U35" i="11" s="1"/>
  <c r="W33" i="30"/>
  <c r="U33" i="11" s="1"/>
  <c r="W31" i="30"/>
  <c r="U31" i="11" s="1"/>
  <c r="W29" i="30"/>
  <c r="U29" i="11" s="1"/>
  <c r="W27" i="30"/>
  <c r="W25"/>
  <c r="W23"/>
  <c r="W21"/>
  <c r="W19"/>
  <c r="W17"/>
  <c r="W15"/>
  <c r="W13"/>
  <c r="W11"/>
  <c r="W9"/>
  <c r="W7"/>
  <c r="W5"/>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c r="O47" i="11"/>
  <c r="O48"/>
  <c r="J37" i="31"/>
  <c r="J35"/>
  <c r="J33"/>
  <c r="J31"/>
  <c r="J29"/>
  <c r="J27"/>
  <c r="J25"/>
  <c r="J23"/>
  <c r="J21"/>
  <c r="J19"/>
  <c r="J17"/>
  <c r="J15"/>
  <c r="J13"/>
  <c r="J11"/>
  <c r="J9"/>
  <c r="J7"/>
  <c r="J39"/>
  <c r="R39"/>
  <c r="S39" s="1"/>
  <c r="J5"/>
  <c r="J36"/>
  <c r="J34"/>
  <c r="J32"/>
  <c r="J30"/>
  <c r="J28"/>
  <c r="J26"/>
  <c r="J24"/>
  <c r="J22"/>
  <c r="J20"/>
  <c r="J18"/>
  <c r="J16"/>
  <c r="J14"/>
  <c r="J12"/>
  <c r="J10"/>
  <c r="J8"/>
  <c r="J6"/>
  <c r="J38"/>
  <c r="R38"/>
  <c r="S38" s="1"/>
  <c r="AN6" i="12"/>
  <c r="E15" i="36" s="1"/>
  <c r="D15"/>
  <c r="Y6" i="12"/>
  <c r="E14" i="36" s="1"/>
  <c r="D14"/>
  <c r="K48" i="11"/>
  <c r="R37" i="12"/>
  <c r="J36" i="11" s="1"/>
  <c r="R35" i="12"/>
  <c r="J34" i="11" s="1"/>
  <c r="R33" i="12"/>
  <c r="J32" i="11" s="1"/>
  <c r="R31" i="12"/>
  <c r="J30" i="11" s="1"/>
  <c r="R29" i="12"/>
  <c r="J28" i="11" s="1"/>
  <c r="R27" i="12"/>
  <c r="R25"/>
  <c r="R23"/>
  <c r="R21"/>
  <c r="R19"/>
  <c r="R17"/>
  <c r="R15"/>
  <c r="R13"/>
  <c r="R11"/>
  <c r="R9"/>
  <c r="R7"/>
  <c r="R39"/>
  <c r="J38" i="11" s="1"/>
  <c r="R5" i="12"/>
  <c r="R36"/>
  <c r="J35" i="11" s="1"/>
  <c r="R34" i="12"/>
  <c r="J33" i="11" s="1"/>
  <c r="R32" i="12"/>
  <c r="J31" i="11" s="1"/>
  <c r="R30" i="12"/>
  <c r="J29" i="11" s="1"/>
  <c r="R28" i="12"/>
  <c r="R26"/>
  <c r="R24"/>
  <c r="R22"/>
  <c r="R20"/>
  <c r="R18"/>
  <c r="R16"/>
  <c r="R14"/>
  <c r="R12"/>
  <c r="R10"/>
  <c r="R8"/>
  <c r="R6"/>
  <c r="D13" i="36"/>
  <c r="R38" i="12"/>
  <c r="J37" i="11" s="1"/>
  <c r="O5" i="12"/>
  <c r="O36"/>
  <c r="I35" i="11" s="1"/>
  <c r="O34" i="12"/>
  <c r="I33" i="11" s="1"/>
  <c r="O32" i="12"/>
  <c r="I31" i="11" s="1"/>
  <c r="O30" i="12"/>
  <c r="I29" i="11" s="1"/>
  <c r="O28" i="12"/>
  <c r="O26"/>
  <c r="O24"/>
  <c r="O22"/>
  <c r="O20"/>
  <c r="O18"/>
  <c r="O16"/>
  <c r="O14"/>
  <c r="O12"/>
  <c r="O10"/>
  <c r="O8"/>
  <c r="O6"/>
  <c r="D12" i="36"/>
  <c r="O39" i="12"/>
  <c r="I38" i="11" s="1"/>
  <c r="O37" i="12"/>
  <c r="I36" i="11" s="1"/>
  <c r="O35" i="12"/>
  <c r="I34" i="11" s="1"/>
  <c r="O33" i="12"/>
  <c r="I32" i="11" s="1"/>
  <c r="O31" i="12"/>
  <c r="I30" i="11" s="1"/>
  <c r="O29" i="12"/>
  <c r="I28" i="11" s="1"/>
  <c r="O27" i="12"/>
  <c r="O25"/>
  <c r="O23"/>
  <c r="O21"/>
  <c r="O19"/>
  <c r="O17"/>
  <c r="O15"/>
  <c r="O13"/>
  <c r="O11"/>
  <c r="O9"/>
  <c r="O7"/>
  <c r="O38"/>
  <c r="I37" i="11" s="1"/>
  <c r="H5" i="12"/>
  <c r="H35"/>
  <c r="H34" i="11" s="1"/>
  <c r="H33" i="12"/>
  <c r="H32" i="11" s="1"/>
  <c r="H31" i="12"/>
  <c r="H30" i="11" s="1"/>
  <c r="H29" i="12"/>
  <c r="H28" i="11" s="1"/>
  <c r="H27" i="12"/>
  <c r="H25"/>
  <c r="H23"/>
  <c r="H21"/>
  <c r="H19"/>
  <c r="H17"/>
  <c r="H15"/>
  <c r="H13"/>
  <c r="H11"/>
  <c r="H9"/>
  <c r="H7"/>
  <c r="H38"/>
  <c r="H37" i="11" s="1"/>
  <c r="H36" i="12"/>
  <c r="H35" i="11" s="1"/>
  <c r="H34" i="12"/>
  <c r="H33" i="11" s="1"/>
  <c r="H32" i="12"/>
  <c r="H31" i="11" s="1"/>
  <c r="H30" i="12"/>
  <c r="H29" i="11" s="1"/>
  <c r="H28" i="12"/>
  <c r="H26"/>
  <c r="H24"/>
  <c r="H22"/>
  <c r="H20"/>
  <c r="H18"/>
  <c r="H16"/>
  <c r="H14"/>
  <c r="H12"/>
  <c r="H10"/>
  <c r="H8"/>
  <c r="H6"/>
  <c r="D11" i="36"/>
  <c r="H39" i="12"/>
  <c r="H38" i="11" s="1"/>
  <c r="H37" i="12"/>
  <c r="H36" i="11" s="1"/>
  <c r="AO6" i="5"/>
  <c r="E9" i="36" s="1"/>
  <c r="D9"/>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c r="V39" i="5"/>
  <c r="D38" i="11" s="1"/>
  <c r="C3" i="14"/>
  <c r="C4" s="1"/>
  <c r="U48" i="11" l="1"/>
  <c r="U38"/>
  <c r="R48"/>
  <c r="R38"/>
  <c r="N47"/>
  <c r="N37"/>
  <c r="N48"/>
  <c r="N38"/>
  <c r="C5" i="14"/>
  <c r="C6" i="33"/>
  <c r="E8" i="36"/>
  <c r="E5" i="11"/>
  <c r="E21" i="36"/>
  <c r="E24"/>
  <c r="J47" i="11"/>
  <c r="J48"/>
  <c r="E13" i="36"/>
  <c r="E12"/>
  <c r="E11"/>
  <c r="H7" i="33"/>
  <c r="H11"/>
  <c r="H15"/>
  <c r="H19"/>
  <c r="H23"/>
  <c r="H27"/>
  <c r="H31"/>
  <c r="H35"/>
  <c r="H6"/>
  <c r="H10"/>
  <c r="H14"/>
  <c r="H18"/>
  <c r="H22"/>
  <c r="H26"/>
  <c r="H30"/>
  <c r="H34"/>
  <c r="H4"/>
  <c r="H38"/>
  <c r="H5"/>
  <c r="E7" i="36"/>
  <c r="H9" i="33"/>
  <c r="H13"/>
  <c r="H17"/>
  <c r="H21"/>
  <c r="H25"/>
  <c r="H29"/>
  <c r="H33"/>
  <c r="H37"/>
  <c r="H8"/>
  <c r="H12"/>
  <c r="H16"/>
  <c r="H20"/>
  <c r="H24"/>
  <c r="H28"/>
  <c r="H32"/>
  <c r="H36"/>
  <c r="DH46" i="37"/>
  <c r="DG46"/>
  <c r="DF46"/>
  <c r="DE46"/>
  <c r="DD46"/>
  <c r="DC46"/>
  <c r="DB46"/>
  <c r="DA46"/>
  <c r="CZ46"/>
  <c r="CY46"/>
  <c r="CX46"/>
  <c r="CW46"/>
  <c r="CV46"/>
  <c r="CU46"/>
  <c r="CT46"/>
  <c r="CS46"/>
  <c r="CR46"/>
  <c r="CQ46"/>
  <c r="CP46"/>
  <c r="CO46"/>
  <c r="CN46"/>
  <c r="CM46"/>
  <c r="CL46"/>
  <c r="CK46"/>
  <c r="CJ46"/>
  <c r="CI46"/>
  <c r="CH46"/>
  <c r="CG46"/>
  <c r="CF46"/>
  <c r="CE46"/>
  <c r="CD46"/>
  <c r="CC46"/>
  <c r="CA46"/>
  <c r="BZ46"/>
  <c r="BY46"/>
  <c r="BX46"/>
  <c r="BW46"/>
  <c r="BV46"/>
  <c r="BU46"/>
  <c r="BT46"/>
  <c r="BS46"/>
  <c r="BR46"/>
  <c r="BQ46"/>
  <c r="BP46"/>
  <c r="BO46"/>
  <c r="BN46"/>
  <c r="BM46"/>
  <c r="BL46"/>
  <c r="BK46"/>
  <c r="BJ46"/>
  <c r="BI46"/>
  <c r="BH46"/>
  <c r="BF46"/>
  <c r="BE46"/>
  <c r="BD46"/>
  <c r="BC46"/>
  <c r="BB46"/>
  <c r="BA46"/>
  <c r="AZ46"/>
  <c r="AY46"/>
  <c r="AX46"/>
  <c r="AW46"/>
  <c r="AV46"/>
  <c r="AT46"/>
  <c r="AS46"/>
  <c r="AR46"/>
  <c r="AQ46"/>
  <c r="AP46"/>
  <c r="AO46"/>
  <c r="AN46"/>
  <c r="AM46"/>
  <c r="AL46"/>
  <c r="AK46"/>
  <c r="AI46"/>
  <c r="AH46"/>
  <c r="AG46"/>
  <c r="AF46"/>
  <c r="AE46"/>
  <c r="AD46"/>
  <c r="AC46"/>
  <c r="AB46"/>
  <c r="Z46"/>
  <c r="Y46"/>
  <c r="X46"/>
  <c r="W46"/>
  <c r="V46"/>
  <c r="U46"/>
  <c r="T46"/>
  <c r="S46"/>
  <c r="R46"/>
  <c r="Q46"/>
  <c r="O46"/>
  <c r="N46"/>
  <c r="M46"/>
  <c r="L46"/>
  <c r="K46"/>
  <c r="I46"/>
  <c r="H46"/>
  <c r="G46"/>
  <c r="F46"/>
  <c r="E46"/>
  <c r="D46"/>
  <c r="DH45"/>
  <c r="DG45"/>
  <c r="DF45"/>
  <c r="DE45"/>
  <c r="DD45"/>
  <c r="DC45"/>
  <c r="DB45"/>
  <c r="DA45"/>
  <c r="CY45"/>
  <c r="CX45"/>
  <c r="CW45"/>
  <c r="CV45"/>
  <c r="CU45"/>
  <c r="CT45"/>
  <c r="CS45"/>
  <c r="CR45"/>
  <c r="CQ45"/>
  <c r="CP45"/>
  <c r="CO45"/>
  <c r="CN45"/>
  <c r="CM45"/>
  <c r="CL45"/>
  <c r="CK45"/>
  <c r="CJ45"/>
  <c r="CI45"/>
  <c r="CH45"/>
  <c r="CG45"/>
  <c r="CF45"/>
  <c r="CE45"/>
  <c r="CD45"/>
  <c r="CC45"/>
  <c r="CA45"/>
  <c r="BZ45"/>
  <c r="BY45"/>
  <c r="BX45"/>
  <c r="BW45"/>
  <c r="BV45"/>
  <c r="BU45"/>
  <c r="BT45"/>
  <c r="BS45"/>
  <c r="BR45"/>
  <c r="BQ45"/>
  <c r="BP45"/>
  <c r="BO45"/>
  <c r="BN45"/>
  <c r="BM45"/>
  <c r="BL45"/>
  <c r="BK45"/>
  <c r="BJ45"/>
  <c r="BI45"/>
  <c r="BH45"/>
  <c r="BF45"/>
  <c r="BE45"/>
  <c r="BD45"/>
  <c r="BC45"/>
  <c r="BB45"/>
  <c r="BA45"/>
  <c r="AZ45"/>
  <c r="AY45"/>
  <c r="AX45"/>
  <c r="AW45"/>
  <c r="AV45"/>
  <c r="AT45"/>
  <c r="AS45"/>
  <c r="AR45"/>
  <c r="AQ45"/>
  <c r="AP45"/>
  <c r="AO45"/>
  <c r="AN45"/>
  <c r="AM45"/>
  <c r="AL45"/>
  <c r="AK45"/>
  <c r="AI45"/>
  <c r="AH45"/>
  <c r="AG45"/>
  <c r="AF45"/>
  <c r="AE45"/>
  <c r="AD45"/>
  <c r="AC45"/>
  <c r="AB45"/>
  <c r="Z45"/>
  <c r="Y45"/>
  <c r="X45"/>
  <c r="W45"/>
  <c r="V45"/>
  <c r="U45"/>
  <c r="T45"/>
  <c r="S45"/>
  <c r="R45"/>
  <c r="Q45"/>
  <c r="O45"/>
  <c r="N45"/>
  <c r="M45"/>
  <c r="L45"/>
  <c r="K45"/>
  <c r="I45"/>
  <c r="H45"/>
  <c r="G45"/>
  <c r="F45"/>
  <c r="E45"/>
  <c r="D45"/>
  <c r="DH44"/>
  <c r="DG44"/>
  <c r="DF44"/>
  <c r="DE44"/>
  <c r="DD44"/>
  <c r="DC44"/>
  <c r="DB44"/>
  <c r="DA44"/>
  <c r="CY44"/>
  <c r="CX44"/>
  <c r="CW44"/>
  <c r="CV44"/>
  <c r="CU44"/>
  <c r="CT44"/>
  <c r="CS44"/>
  <c r="CR44"/>
  <c r="CQ44"/>
  <c r="CP44"/>
  <c r="CO44"/>
  <c r="CN44"/>
  <c r="CM44"/>
  <c r="CL44"/>
  <c r="CK44"/>
  <c r="CJ44"/>
  <c r="CI44"/>
  <c r="CH44"/>
  <c r="CG44"/>
  <c r="CF44"/>
  <c r="CE44"/>
  <c r="CD44"/>
  <c r="CC44"/>
  <c r="CA44"/>
  <c r="BZ44"/>
  <c r="BY44"/>
  <c r="BX44"/>
  <c r="BW44"/>
  <c r="BV44"/>
  <c r="BU44"/>
  <c r="BT44"/>
  <c r="BS44"/>
  <c r="BR44"/>
  <c r="BQ44"/>
  <c r="BP44"/>
  <c r="BO44"/>
  <c r="BN44"/>
  <c r="BM44"/>
  <c r="BL44"/>
  <c r="BK44"/>
  <c r="BJ44"/>
  <c r="BI44"/>
  <c r="BH44"/>
  <c r="BF44"/>
  <c r="BE44"/>
  <c r="BD44"/>
  <c r="BC44"/>
  <c r="BB44"/>
  <c r="BA44"/>
  <c r="AZ44"/>
  <c r="AY44"/>
  <c r="AX44"/>
  <c r="AW44"/>
  <c r="AV44"/>
  <c r="AT44"/>
  <c r="AS44"/>
  <c r="AR44"/>
  <c r="AQ44"/>
  <c r="AP44"/>
  <c r="AO44"/>
  <c r="AN44"/>
  <c r="AM44"/>
  <c r="AL44"/>
  <c r="AK44"/>
  <c r="AI44"/>
  <c r="AH44"/>
  <c r="AG44"/>
  <c r="AF44"/>
  <c r="AE44"/>
  <c r="AD44"/>
  <c r="AC44"/>
  <c r="AB44"/>
  <c r="Z44"/>
  <c r="Y44"/>
  <c r="X44"/>
  <c r="W44"/>
  <c r="V44"/>
  <c r="U44"/>
  <c r="T44"/>
  <c r="S44"/>
  <c r="R44"/>
  <c r="Q44"/>
  <c r="O44"/>
  <c r="N44"/>
  <c r="M44"/>
  <c r="L44"/>
  <c r="K44"/>
  <c r="I44"/>
  <c r="H44"/>
  <c r="G44"/>
  <c r="F44"/>
  <c r="E44"/>
  <c r="D44"/>
  <c r="DH43"/>
  <c r="DG43"/>
  <c r="DF43"/>
  <c r="DE43"/>
  <c r="DD43"/>
  <c r="DC43"/>
  <c r="DB43"/>
  <c r="DA43"/>
  <c r="CY43"/>
  <c r="CX43"/>
  <c r="CW43"/>
  <c r="CV43"/>
  <c r="CU43"/>
  <c r="CT43"/>
  <c r="CS43"/>
  <c r="CR43"/>
  <c r="CQ43"/>
  <c r="CP43"/>
  <c r="CO43"/>
  <c r="CN43"/>
  <c r="CM43"/>
  <c r="CL43"/>
  <c r="CK43"/>
  <c r="CJ43"/>
  <c r="CI43"/>
  <c r="CH43"/>
  <c r="CG43"/>
  <c r="CF43"/>
  <c r="CE43"/>
  <c r="CD43"/>
  <c r="CC43"/>
  <c r="CA43"/>
  <c r="BZ43"/>
  <c r="BY43"/>
  <c r="BX43"/>
  <c r="BW43"/>
  <c r="BV43"/>
  <c r="BU43"/>
  <c r="BT43"/>
  <c r="BS43"/>
  <c r="BR43"/>
  <c r="BQ43"/>
  <c r="BP43"/>
  <c r="BO43"/>
  <c r="BN43"/>
  <c r="BM43"/>
  <c r="BL43"/>
  <c r="BK43"/>
  <c r="BJ43"/>
  <c r="BI43"/>
  <c r="BH43"/>
  <c r="BF43"/>
  <c r="BE43"/>
  <c r="BD43"/>
  <c r="BC43"/>
  <c r="BB43"/>
  <c r="BA43"/>
  <c r="AZ43"/>
  <c r="AY43"/>
  <c r="AX43"/>
  <c r="AW43"/>
  <c r="AV43"/>
  <c r="AT43"/>
  <c r="AS43"/>
  <c r="AR43"/>
  <c r="AQ43"/>
  <c r="AP43"/>
  <c r="AO43"/>
  <c r="AN43"/>
  <c r="AM43"/>
  <c r="AL43"/>
  <c r="AK43"/>
  <c r="AI43"/>
  <c r="AH43"/>
  <c r="AG43"/>
  <c r="AF43"/>
  <c r="AE43"/>
  <c r="AD43"/>
  <c r="AC43"/>
  <c r="AB43"/>
  <c r="Z43"/>
  <c r="Y43"/>
  <c r="X43"/>
  <c r="W43"/>
  <c r="V43"/>
  <c r="U43"/>
  <c r="T43"/>
  <c r="S43"/>
  <c r="R43"/>
  <c r="Q43"/>
  <c r="O43"/>
  <c r="N43"/>
  <c r="M43"/>
  <c r="L43"/>
  <c r="K43"/>
  <c r="I43"/>
  <c r="H43"/>
  <c r="G43"/>
  <c r="F43"/>
  <c r="E43"/>
  <c r="D43"/>
  <c r="DH42"/>
  <c r="DG42"/>
  <c r="DF42"/>
  <c r="DE42"/>
  <c r="DD42"/>
  <c r="DC42"/>
  <c r="DB42"/>
  <c r="DA42"/>
  <c r="CY42"/>
  <c r="CX42"/>
  <c r="CW42"/>
  <c r="CV42"/>
  <c r="CU42"/>
  <c r="CT42"/>
  <c r="CS42"/>
  <c r="CR42"/>
  <c r="CQ42"/>
  <c r="CP42"/>
  <c r="CO42"/>
  <c r="CN42"/>
  <c r="CM42"/>
  <c r="CL42"/>
  <c r="CK42"/>
  <c r="CJ42"/>
  <c r="CI42"/>
  <c r="CH42"/>
  <c r="CG42"/>
  <c r="CF42"/>
  <c r="CE42"/>
  <c r="CD42"/>
  <c r="CC42"/>
  <c r="CA42"/>
  <c r="BZ42"/>
  <c r="BY42"/>
  <c r="BX42"/>
  <c r="BW42"/>
  <c r="BV42"/>
  <c r="BU42"/>
  <c r="BT42"/>
  <c r="BS42"/>
  <c r="BR42"/>
  <c r="BQ42"/>
  <c r="BP42"/>
  <c r="BO42"/>
  <c r="BN42"/>
  <c r="BM42"/>
  <c r="BL42"/>
  <c r="BK42"/>
  <c r="BJ42"/>
  <c r="BI42"/>
  <c r="BH42"/>
  <c r="BF42"/>
  <c r="BE42"/>
  <c r="BD42"/>
  <c r="BC42"/>
  <c r="BB42"/>
  <c r="BA42"/>
  <c r="AZ42"/>
  <c r="AY42"/>
  <c r="AX42"/>
  <c r="AW42"/>
  <c r="AV42"/>
  <c r="AT42"/>
  <c r="AS42"/>
  <c r="AR42"/>
  <c r="AQ42"/>
  <c r="AP42"/>
  <c r="AO42"/>
  <c r="AN42"/>
  <c r="AM42"/>
  <c r="AL42"/>
  <c r="AK42"/>
  <c r="AI42"/>
  <c r="AH42"/>
  <c r="AG42"/>
  <c r="AF42"/>
  <c r="AE42"/>
  <c r="AD42"/>
  <c r="AC42"/>
  <c r="AB42"/>
  <c r="Z42"/>
  <c r="Y42"/>
  <c r="X42"/>
  <c r="W42"/>
  <c r="V42"/>
  <c r="U42"/>
  <c r="T42"/>
  <c r="S42"/>
  <c r="R42"/>
  <c r="Q42"/>
  <c r="O42"/>
  <c r="N42"/>
  <c r="M42"/>
  <c r="L42"/>
  <c r="K42"/>
  <c r="I42"/>
  <c r="H42"/>
  <c r="G42"/>
  <c r="F42"/>
  <c r="E42"/>
  <c r="D42"/>
  <c r="DH41"/>
  <c r="DG41"/>
  <c r="DF41"/>
  <c r="DE41"/>
  <c r="DD41"/>
  <c r="DC41"/>
  <c r="DB41"/>
  <c r="DA41"/>
  <c r="CY41"/>
  <c r="CX41"/>
  <c r="CW41"/>
  <c r="CV41"/>
  <c r="CU41"/>
  <c r="CT41"/>
  <c r="CS41"/>
  <c r="CR41"/>
  <c r="CQ41"/>
  <c r="CP41"/>
  <c r="CO41"/>
  <c r="CN41"/>
  <c r="CM41"/>
  <c r="CL41"/>
  <c r="CK41"/>
  <c r="CJ41"/>
  <c r="CI41"/>
  <c r="CH41"/>
  <c r="CG41"/>
  <c r="CF41"/>
  <c r="CE41"/>
  <c r="CD41"/>
  <c r="CC41"/>
  <c r="CA41"/>
  <c r="BZ41"/>
  <c r="BY41"/>
  <c r="BX41"/>
  <c r="BW41"/>
  <c r="BV41"/>
  <c r="BU41"/>
  <c r="BT41"/>
  <c r="BS41"/>
  <c r="BR41"/>
  <c r="BQ41"/>
  <c r="BP41"/>
  <c r="BO41"/>
  <c r="BN41"/>
  <c r="BM41"/>
  <c r="BL41"/>
  <c r="BK41"/>
  <c r="BJ41"/>
  <c r="BI41"/>
  <c r="BH41"/>
  <c r="BF41"/>
  <c r="BE41"/>
  <c r="BD41"/>
  <c r="BC41"/>
  <c r="BB41"/>
  <c r="BA41"/>
  <c r="AZ41"/>
  <c r="AY41"/>
  <c r="AX41"/>
  <c r="AW41"/>
  <c r="AV41"/>
  <c r="AT41"/>
  <c r="AS41"/>
  <c r="AR41"/>
  <c r="AQ41"/>
  <c r="AP41"/>
  <c r="AO41"/>
  <c r="AN41"/>
  <c r="AM41"/>
  <c r="AL41"/>
  <c r="AK41"/>
  <c r="AI41"/>
  <c r="AH41"/>
  <c r="AG41"/>
  <c r="AF41"/>
  <c r="AE41"/>
  <c r="AD41"/>
  <c r="AC41"/>
  <c r="AB41"/>
  <c r="Z41"/>
  <c r="Y41"/>
  <c r="X41"/>
  <c r="W41"/>
  <c r="V41"/>
  <c r="U41"/>
  <c r="T41"/>
  <c r="S41"/>
  <c r="R41"/>
  <c r="Q41"/>
  <c r="O41"/>
  <c r="N41"/>
  <c r="M41"/>
  <c r="L41"/>
  <c r="K41"/>
  <c r="I41"/>
  <c r="H41"/>
  <c r="G41"/>
  <c r="F41"/>
  <c r="E41"/>
  <c r="D41"/>
  <c r="DH40"/>
  <c r="DG40"/>
  <c r="DF40"/>
  <c r="DE40"/>
  <c r="DD40"/>
  <c r="DC40"/>
  <c r="DB40"/>
  <c r="DA40"/>
  <c r="CY40"/>
  <c r="CX40"/>
  <c r="CW40"/>
  <c r="CV40"/>
  <c r="CU40"/>
  <c r="CT40"/>
  <c r="CS40"/>
  <c r="CR40"/>
  <c r="CQ40"/>
  <c r="CP40"/>
  <c r="CO40"/>
  <c r="CN40"/>
  <c r="CM40"/>
  <c r="CL40"/>
  <c r="CK40"/>
  <c r="CJ40"/>
  <c r="CI40"/>
  <c r="CH40"/>
  <c r="CG40"/>
  <c r="CF40"/>
  <c r="CE40"/>
  <c r="CD40"/>
  <c r="CC40"/>
  <c r="CA40"/>
  <c r="BZ40"/>
  <c r="BY40"/>
  <c r="BX40"/>
  <c r="BW40"/>
  <c r="BV40"/>
  <c r="BU40"/>
  <c r="BT40"/>
  <c r="BS40"/>
  <c r="BR40"/>
  <c r="BQ40"/>
  <c r="BP40"/>
  <c r="BO40"/>
  <c r="BN40"/>
  <c r="BM40"/>
  <c r="BL40"/>
  <c r="BK40"/>
  <c r="BJ40"/>
  <c r="BI40"/>
  <c r="BH40"/>
  <c r="BF40"/>
  <c r="BE40"/>
  <c r="BD40"/>
  <c r="BC40"/>
  <c r="BB40"/>
  <c r="BA40"/>
  <c r="AZ40"/>
  <c r="AY40"/>
  <c r="AX40"/>
  <c r="AW40"/>
  <c r="AV40"/>
  <c r="AT40"/>
  <c r="AS40"/>
  <c r="AR40"/>
  <c r="AQ40"/>
  <c r="AP40"/>
  <c r="AO40"/>
  <c r="AN40"/>
  <c r="AM40"/>
  <c r="AL40"/>
  <c r="AK40"/>
  <c r="AI40"/>
  <c r="AH40"/>
  <c r="AG40"/>
  <c r="AF40"/>
  <c r="AE40"/>
  <c r="AD40"/>
  <c r="AC40"/>
  <c r="AB40"/>
  <c r="Z40"/>
  <c r="Y40"/>
  <c r="X40"/>
  <c r="W40"/>
  <c r="V40"/>
  <c r="U40"/>
  <c r="T40"/>
  <c r="S40"/>
  <c r="R40"/>
  <c r="Q40"/>
  <c r="O40"/>
  <c r="N40"/>
  <c r="M40"/>
  <c r="L40"/>
  <c r="K40"/>
  <c r="I40"/>
  <c r="H40"/>
  <c r="G40"/>
  <c r="F40"/>
  <c r="E40"/>
  <c r="D40"/>
  <c r="DH39"/>
  <c r="DG39"/>
  <c r="DF39"/>
  <c r="DE39"/>
  <c r="DD39"/>
  <c r="DC39"/>
  <c r="DB39"/>
  <c r="DA39"/>
  <c r="CY39"/>
  <c r="CX39"/>
  <c r="CW39"/>
  <c r="CV39"/>
  <c r="CU39"/>
  <c r="CT39"/>
  <c r="CS39"/>
  <c r="CR39"/>
  <c r="CQ39"/>
  <c r="CP39"/>
  <c r="CO39"/>
  <c r="CN39"/>
  <c r="CM39"/>
  <c r="CL39"/>
  <c r="CK39"/>
  <c r="CJ39"/>
  <c r="CI39"/>
  <c r="CH39"/>
  <c r="CG39"/>
  <c r="CF39"/>
  <c r="CE39"/>
  <c r="CD39"/>
  <c r="CC39"/>
  <c r="CA39"/>
  <c r="BZ39"/>
  <c r="BY39"/>
  <c r="BX39"/>
  <c r="BW39"/>
  <c r="BV39"/>
  <c r="BU39"/>
  <c r="BT39"/>
  <c r="BS39"/>
  <c r="BR39"/>
  <c r="BQ39"/>
  <c r="BP39"/>
  <c r="BO39"/>
  <c r="BN39"/>
  <c r="BM39"/>
  <c r="BL39"/>
  <c r="BK39"/>
  <c r="BJ39"/>
  <c r="BI39"/>
  <c r="BH39"/>
  <c r="BF39"/>
  <c r="BE39"/>
  <c r="BD39"/>
  <c r="BC39"/>
  <c r="BB39"/>
  <c r="BA39"/>
  <c r="AZ39"/>
  <c r="AY39"/>
  <c r="AX39"/>
  <c r="AW39"/>
  <c r="AV39"/>
  <c r="AT39"/>
  <c r="AS39"/>
  <c r="AR39"/>
  <c r="AQ39"/>
  <c r="AP39"/>
  <c r="AO39"/>
  <c r="AN39"/>
  <c r="AM39"/>
  <c r="AL39"/>
  <c r="AK39"/>
  <c r="AI39"/>
  <c r="AH39"/>
  <c r="AG39"/>
  <c r="AF39"/>
  <c r="AE39"/>
  <c r="AD39"/>
  <c r="AC39"/>
  <c r="AB39"/>
  <c r="Z39"/>
  <c r="Y39"/>
  <c r="X39"/>
  <c r="W39"/>
  <c r="V39"/>
  <c r="U39"/>
  <c r="T39"/>
  <c r="S39"/>
  <c r="R39"/>
  <c r="Q39"/>
  <c r="O39"/>
  <c r="N39"/>
  <c r="M39"/>
  <c r="L39"/>
  <c r="K39"/>
  <c r="I39"/>
  <c r="H39"/>
  <c r="G39"/>
  <c r="F39"/>
  <c r="E39"/>
  <c r="D39"/>
  <c r="DH38"/>
  <c r="DG38"/>
  <c r="DF38"/>
  <c r="DE38"/>
  <c r="DD38"/>
  <c r="DC38"/>
  <c r="DB38"/>
  <c r="DA38"/>
  <c r="CZ38"/>
  <c r="CY38"/>
  <c r="CX38"/>
  <c r="CW38"/>
  <c r="CV38"/>
  <c r="CU38"/>
  <c r="CT38"/>
  <c r="CS38"/>
  <c r="CR38"/>
  <c r="CQ38"/>
  <c r="CP38"/>
  <c r="CO38"/>
  <c r="CN38"/>
  <c r="CM38"/>
  <c r="CL38"/>
  <c r="CK38"/>
  <c r="CJ38"/>
  <c r="CI38"/>
  <c r="CH38"/>
  <c r="CG38"/>
  <c r="CF38"/>
  <c r="CE38"/>
  <c r="CD38"/>
  <c r="CC38"/>
  <c r="CA38"/>
  <c r="BZ38"/>
  <c r="BY38"/>
  <c r="BX38"/>
  <c r="BW38"/>
  <c r="BV38"/>
  <c r="BU38"/>
  <c r="BT38"/>
  <c r="BS38"/>
  <c r="BR38"/>
  <c r="BQ38"/>
  <c r="BP38"/>
  <c r="BO38"/>
  <c r="BN38"/>
  <c r="BM38"/>
  <c r="BL38"/>
  <c r="BK38"/>
  <c r="BJ38"/>
  <c r="BI38"/>
  <c r="BH38"/>
  <c r="BF38"/>
  <c r="BE38"/>
  <c r="BD38"/>
  <c r="BC38"/>
  <c r="BB38"/>
  <c r="BA38"/>
  <c r="AZ38"/>
  <c r="AY38"/>
  <c r="AX38"/>
  <c r="AW38"/>
  <c r="AV38"/>
  <c r="AT38"/>
  <c r="AS38"/>
  <c r="AR38"/>
  <c r="AQ38"/>
  <c r="AP38"/>
  <c r="AO38"/>
  <c r="AN38"/>
  <c r="AM38"/>
  <c r="AL38"/>
  <c r="AK38"/>
  <c r="AI38"/>
  <c r="AH38"/>
  <c r="AG38"/>
  <c r="AF38"/>
  <c r="AE38"/>
  <c r="AD38"/>
  <c r="AC38"/>
  <c r="AB38"/>
  <c r="Z38"/>
  <c r="Y38"/>
  <c r="X38"/>
  <c r="W38"/>
  <c r="V38"/>
  <c r="U38"/>
  <c r="T38"/>
  <c r="S38"/>
  <c r="R38"/>
  <c r="Q38"/>
  <c r="O38"/>
  <c r="N38"/>
  <c r="M38"/>
  <c r="L38"/>
  <c r="K38"/>
  <c r="I38"/>
  <c r="H38"/>
  <c r="G38"/>
  <c r="F38"/>
  <c r="E38"/>
  <c r="D38"/>
  <c r="DH32"/>
  <c r="DG32"/>
  <c r="DF32"/>
  <c r="DE32"/>
  <c r="DD32"/>
  <c r="DC32"/>
  <c r="DB32"/>
  <c r="DA32"/>
  <c r="CZ32"/>
  <c r="CY32"/>
  <c r="CX32"/>
  <c r="CW32"/>
  <c r="CV32"/>
  <c r="CU32"/>
  <c r="CT32"/>
  <c r="CS32"/>
  <c r="CR32"/>
  <c r="CQ32"/>
  <c r="CP32"/>
  <c r="CO32"/>
  <c r="CN32"/>
  <c r="CM32"/>
  <c r="CL32"/>
  <c r="CK32"/>
  <c r="CJ32"/>
  <c r="CI32"/>
  <c r="CH32"/>
  <c r="CG32"/>
  <c r="CF32"/>
  <c r="CE32"/>
  <c r="CD32"/>
  <c r="CC32"/>
  <c r="CA32"/>
  <c r="BZ32"/>
  <c r="BY32"/>
  <c r="BX32"/>
  <c r="BW32"/>
  <c r="BV32"/>
  <c r="BU32"/>
  <c r="BT32"/>
  <c r="BS32"/>
  <c r="BR32"/>
  <c r="BQ32"/>
  <c r="BP32"/>
  <c r="BO32"/>
  <c r="BN32"/>
  <c r="BM32"/>
  <c r="BL32"/>
  <c r="BK32"/>
  <c r="BJ32"/>
  <c r="BI32"/>
  <c r="BH32"/>
  <c r="BF32"/>
  <c r="BE32"/>
  <c r="BD32"/>
  <c r="BC32"/>
  <c r="BB32"/>
  <c r="BA32"/>
  <c r="AZ32"/>
  <c r="AY32"/>
  <c r="AX32"/>
  <c r="AW32"/>
  <c r="AV32"/>
  <c r="AT32"/>
  <c r="AS32"/>
  <c r="AR32"/>
  <c r="AQ32"/>
  <c r="AP32"/>
  <c r="AO32"/>
  <c r="AN32"/>
  <c r="AM32"/>
  <c r="AL32"/>
  <c r="AK32"/>
  <c r="AI32"/>
  <c r="AH32"/>
  <c r="AG32"/>
  <c r="AF32"/>
  <c r="AE32"/>
  <c r="AD32"/>
  <c r="AC32"/>
  <c r="AB32"/>
  <c r="Z32"/>
  <c r="Y32"/>
  <c r="X32"/>
  <c r="W32"/>
  <c r="V32"/>
  <c r="U32"/>
  <c r="T32"/>
  <c r="S32"/>
  <c r="R32"/>
  <c r="Q32"/>
  <c r="O32"/>
  <c r="N32"/>
  <c r="M32"/>
  <c r="L32"/>
  <c r="K32"/>
  <c r="I32"/>
  <c r="H32"/>
  <c r="G32"/>
  <c r="F32"/>
  <c r="E32"/>
  <c r="D32"/>
  <c r="DH26"/>
  <c r="DG26"/>
  <c r="DF26"/>
  <c r="DE26"/>
  <c r="DD26"/>
  <c r="DC26"/>
  <c r="DB26"/>
  <c r="DA26"/>
  <c r="CZ26"/>
  <c r="CY26"/>
  <c r="CX26"/>
  <c r="CW26"/>
  <c r="CV26"/>
  <c r="CU26"/>
  <c r="CT26"/>
  <c r="CS26"/>
  <c r="CR26"/>
  <c r="CQ26"/>
  <c r="CP26"/>
  <c r="CO26"/>
  <c r="CN26"/>
  <c r="CM26"/>
  <c r="CL26"/>
  <c r="CK26"/>
  <c r="CJ26"/>
  <c r="CI26"/>
  <c r="CH26"/>
  <c r="CG26"/>
  <c r="CF26"/>
  <c r="CE26"/>
  <c r="CD26"/>
  <c r="CC26"/>
  <c r="CA26"/>
  <c r="BZ26"/>
  <c r="BY26"/>
  <c r="BX26"/>
  <c r="BW26"/>
  <c r="BV26"/>
  <c r="BU26"/>
  <c r="BT26"/>
  <c r="BS26"/>
  <c r="BR26"/>
  <c r="BQ26"/>
  <c r="BP26"/>
  <c r="BO26"/>
  <c r="BN26"/>
  <c r="BM26"/>
  <c r="BL26"/>
  <c r="BK26"/>
  <c r="BJ26"/>
  <c r="BI26"/>
  <c r="BH26"/>
  <c r="BF26"/>
  <c r="BE26"/>
  <c r="BD26"/>
  <c r="BC26"/>
  <c r="BB26"/>
  <c r="BA26"/>
  <c r="AZ26"/>
  <c r="AY26"/>
  <c r="AX26"/>
  <c r="AW26"/>
  <c r="AV26"/>
  <c r="AT26"/>
  <c r="AS26"/>
  <c r="AR26"/>
  <c r="AQ26"/>
  <c r="AP26"/>
  <c r="AO26"/>
  <c r="AN26"/>
  <c r="AM26"/>
  <c r="AL26"/>
  <c r="AK26"/>
  <c r="AI26"/>
  <c r="AH26"/>
  <c r="AG26"/>
  <c r="AF26"/>
  <c r="AE26"/>
  <c r="AD26"/>
  <c r="AC26"/>
  <c r="AB26"/>
  <c r="Z26"/>
  <c r="Y26"/>
  <c r="X26"/>
  <c r="W26"/>
  <c r="V26"/>
  <c r="U26"/>
  <c r="T26"/>
  <c r="S26"/>
  <c r="R26"/>
  <c r="Q26"/>
  <c r="O26"/>
  <c r="N26"/>
  <c r="M26"/>
  <c r="L26"/>
  <c r="K26"/>
  <c r="I26"/>
  <c r="H26"/>
  <c r="G26"/>
  <c r="F26"/>
  <c r="E26"/>
  <c r="D26"/>
  <c r="DH25"/>
  <c r="DG25"/>
  <c r="DF25"/>
  <c r="DE25"/>
  <c r="DD25"/>
  <c r="DC25"/>
  <c r="DB25"/>
  <c r="DA25"/>
  <c r="CZ25"/>
  <c r="CY25"/>
  <c r="CX25"/>
  <c r="CW25"/>
  <c r="CV25"/>
  <c r="CU25"/>
  <c r="CT25"/>
  <c r="CS25"/>
  <c r="CR25"/>
  <c r="CQ25"/>
  <c r="CP25"/>
  <c r="CO25"/>
  <c r="CN25"/>
  <c r="CM25"/>
  <c r="CL25"/>
  <c r="CK25"/>
  <c r="CJ25"/>
  <c r="CI25"/>
  <c r="CH25"/>
  <c r="CG25"/>
  <c r="CF25"/>
  <c r="CE25"/>
  <c r="CD25"/>
  <c r="CC25"/>
  <c r="CA25"/>
  <c r="BZ25"/>
  <c r="BY25"/>
  <c r="BX25"/>
  <c r="BW25"/>
  <c r="BV25"/>
  <c r="BU25"/>
  <c r="BT25"/>
  <c r="BS25"/>
  <c r="BR25"/>
  <c r="BQ25"/>
  <c r="BP25"/>
  <c r="BO25"/>
  <c r="BN25"/>
  <c r="BM25"/>
  <c r="BL25"/>
  <c r="BK25"/>
  <c r="BJ25"/>
  <c r="BI25"/>
  <c r="BH25"/>
  <c r="BF25"/>
  <c r="BE25"/>
  <c r="BD25"/>
  <c r="BC25"/>
  <c r="BB25"/>
  <c r="BA25"/>
  <c r="AZ25"/>
  <c r="AY25"/>
  <c r="AX25"/>
  <c r="AW25"/>
  <c r="AV25"/>
  <c r="AT25"/>
  <c r="AS25"/>
  <c r="AR25"/>
  <c r="AQ25"/>
  <c r="AP25"/>
  <c r="AO25"/>
  <c r="AN25"/>
  <c r="AM25"/>
  <c r="AL25"/>
  <c r="AK25"/>
  <c r="AI25"/>
  <c r="AH25"/>
  <c r="AG25"/>
  <c r="AF25"/>
  <c r="AE25"/>
  <c r="AD25"/>
  <c r="AC25"/>
  <c r="AB25"/>
  <c r="Z25"/>
  <c r="Y25"/>
  <c r="X25"/>
  <c r="W25"/>
  <c r="V25"/>
  <c r="U25"/>
  <c r="T25"/>
  <c r="S25"/>
  <c r="R25"/>
  <c r="Q25"/>
  <c r="O25"/>
  <c r="N25"/>
  <c r="M25"/>
  <c r="L25"/>
  <c r="K25"/>
  <c r="I25"/>
  <c r="H25"/>
  <c r="G25"/>
  <c r="F25"/>
  <c r="E25"/>
  <c r="D25"/>
  <c r="DH24"/>
  <c r="DG24"/>
  <c r="DF24"/>
  <c r="DE24"/>
  <c r="DD24"/>
  <c r="DC24"/>
  <c r="DB24"/>
  <c r="DA24"/>
  <c r="CZ24"/>
  <c r="CY24"/>
  <c r="CX24"/>
  <c r="CW24"/>
  <c r="CV24"/>
  <c r="CU24"/>
  <c r="CT24"/>
  <c r="CS24"/>
  <c r="CR24"/>
  <c r="CQ24"/>
  <c r="CP24"/>
  <c r="CO24"/>
  <c r="CN24"/>
  <c r="CM24"/>
  <c r="CL24"/>
  <c r="CK24"/>
  <c r="CJ24"/>
  <c r="CI24"/>
  <c r="CH24"/>
  <c r="CG24"/>
  <c r="CF24"/>
  <c r="CE24"/>
  <c r="CD24"/>
  <c r="CC24"/>
  <c r="CA24"/>
  <c r="BZ24"/>
  <c r="BY24"/>
  <c r="BX24"/>
  <c r="BW24"/>
  <c r="BV24"/>
  <c r="BU24"/>
  <c r="BT24"/>
  <c r="BS24"/>
  <c r="BR24"/>
  <c r="BQ24"/>
  <c r="BP24"/>
  <c r="BO24"/>
  <c r="BN24"/>
  <c r="BM24"/>
  <c r="BL24"/>
  <c r="BK24"/>
  <c r="BJ24"/>
  <c r="BI24"/>
  <c r="BH24"/>
  <c r="BF24"/>
  <c r="BE24"/>
  <c r="BD24"/>
  <c r="BC24"/>
  <c r="BB24"/>
  <c r="BA24"/>
  <c r="AZ24"/>
  <c r="AY24"/>
  <c r="AX24"/>
  <c r="AW24"/>
  <c r="AV24"/>
  <c r="AT24"/>
  <c r="AS24"/>
  <c r="AR24"/>
  <c r="AQ24"/>
  <c r="AP24"/>
  <c r="AO24"/>
  <c r="AN24"/>
  <c r="AM24"/>
  <c r="AL24"/>
  <c r="AK24"/>
  <c r="AI24"/>
  <c r="AH24"/>
  <c r="AG24"/>
  <c r="AF24"/>
  <c r="AE24"/>
  <c r="AD24"/>
  <c r="AC24"/>
  <c r="AB24"/>
  <c r="Z24"/>
  <c r="Y24"/>
  <c r="X24"/>
  <c r="W24"/>
  <c r="V24"/>
  <c r="U24"/>
  <c r="T24"/>
  <c r="S24"/>
  <c r="R24"/>
  <c r="Q24"/>
  <c r="O24"/>
  <c r="N24"/>
  <c r="M24"/>
  <c r="L24"/>
  <c r="K24"/>
  <c r="I24"/>
  <c r="H24"/>
  <c r="G24"/>
  <c r="F24"/>
  <c r="E24"/>
  <c r="D24"/>
  <c r="DH23"/>
  <c r="DG23"/>
  <c r="DF23"/>
  <c r="DE23"/>
  <c r="DD23"/>
  <c r="DC23"/>
  <c r="DB23"/>
  <c r="DA23"/>
  <c r="CZ23"/>
  <c r="CY23"/>
  <c r="CX23"/>
  <c r="CW23"/>
  <c r="CV23"/>
  <c r="CU23"/>
  <c r="CT23"/>
  <c r="CS23"/>
  <c r="CR23"/>
  <c r="CQ23"/>
  <c r="CP23"/>
  <c r="CO23"/>
  <c r="CN23"/>
  <c r="CM23"/>
  <c r="CL23"/>
  <c r="CK23"/>
  <c r="CJ23"/>
  <c r="CI23"/>
  <c r="CH23"/>
  <c r="CG23"/>
  <c r="CF23"/>
  <c r="CE23"/>
  <c r="CD23"/>
  <c r="CC23"/>
  <c r="CA23"/>
  <c r="BZ23"/>
  <c r="BY23"/>
  <c r="BX23"/>
  <c r="BW23"/>
  <c r="BV23"/>
  <c r="BU23"/>
  <c r="BT23"/>
  <c r="BS23"/>
  <c r="BR23"/>
  <c r="BQ23"/>
  <c r="BP23"/>
  <c r="BO23"/>
  <c r="BN23"/>
  <c r="BM23"/>
  <c r="BL23"/>
  <c r="BK23"/>
  <c r="BJ23"/>
  <c r="BI23"/>
  <c r="BH23"/>
  <c r="BF23"/>
  <c r="BE23"/>
  <c r="BD23"/>
  <c r="BC23"/>
  <c r="BB23"/>
  <c r="BA23"/>
  <c r="AZ23"/>
  <c r="AY23"/>
  <c r="AX23"/>
  <c r="AW23"/>
  <c r="AV23"/>
  <c r="AT23"/>
  <c r="AS23"/>
  <c r="AR23"/>
  <c r="AQ23"/>
  <c r="AP23"/>
  <c r="AO23"/>
  <c r="AN23"/>
  <c r="AM23"/>
  <c r="AL23"/>
  <c r="AK23"/>
  <c r="AI23"/>
  <c r="AH23"/>
  <c r="AG23"/>
  <c r="AF23"/>
  <c r="AE23"/>
  <c r="AD23"/>
  <c r="AC23"/>
  <c r="AB23"/>
  <c r="Z23"/>
  <c r="Y23"/>
  <c r="X23"/>
  <c r="W23"/>
  <c r="V23"/>
  <c r="U23"/>
  <c r="T23"/>
  <c r="S23"/>
  <c r="R23"/>
  <c r="Q23"/>
  <c r="O23"/>
  <c r="N23"/>
  <c r="M23"/>
  <c r="L23"/>
  <c r="K23"/>
  <c r="I23"/>
  <c r="H23"/>
  <c r="G23"/>
  <c r="F23"/>
  <c r="E23"/>
  <c r="D23"/>
  <c r="DH22"/>
  <c r="DG22"/>
  <c r="DF22"/>
  <c r="DE22"/>
  <c r="DD22"/>
  <c r="DC22"/>
  <c r="DB22"/>
  <c r="DA22"/>
  <c r="CZ22"/>
  <c r="CY22"/>
  <c r="CX22"/>
  <c r="CW22"/>
  <c r="CV22"/>
  <c r="CU22"/>
  <c r="CT22"/>
  <c r="CS22"/>
  <c r="CR22"/>
  <c r="CQ22"/>
  <c r="CP22"/>
  <c r="CO22"/>
  <c r="CN22"/>
  <c r="CM22"/>
  <c r="CL22"/>
  <c r="CK22"/>
  <c r="CJ22"/>
  <c r="CI22"/>
  <c r="CH22"/>
  <c r="CG22"/>
  <c r="CF22"/>
  <c r="CE22"/>
  <c r="CD22"/>
  <c r="CC22"/>
  <c r="CA22"/>
  <c r="BZ22"/>
  <c r="BY22"/>
  <c r="BX22"/>
  <c r="BW22"/>
  <c r="BV22"/>
  <c r="BU22"/>
  <c r="BT22"/>
  <c r="BS22"/>
  <c r="BR22"/>
  <c r="BQ22"/>
  <c r="BP22"/>
  <c r="BO22"/>
  <c r="BN22"/>
  <c r="BM22"/>
  <c r="BL22"/>
  <c r="BK22"/>
  <c r="BJ22"/>
  <c r="BI22"/>
  <c r="BH22"/>
  <c r="BF22"/>
  <c r="BE22"/>
  <c r="BD22"/>
  <c r="BC22"/>
  <c r="BB22"/>
  <c r="BA22"/>
  <c r="AZ22"/>
  <c r="AY22"/>
  <c r="AX22"/>
  <c r="AW22"/>
  <c r="AV22"/>
  <c r="AT22"/>
  <c r="AS22"/>
  <c r="AR22"/>
  <c r="AQ22"/>
  <c r="AP22"/>
  <c r="AO22"/>
  <c r="AN22"/>
  <c r="AM22"/>
  <c r="AL22"/>
  <c r="AK22"/>
  <c r="AI22"/>
  <c r="AH22"/>
  <c r="AG22"/>
  <c r="AF22"/>
  <c r="AE22"/>
  <c r="AD22"/>
  <c r="AC22"/>
  <c r="AB22"/>
  <c r="Z22"/>
  <c r="Y22"/>
  <c r="X22"/>
  <c r="W22"/>
  <c r="V22"/>
  <c r="U22"/>
  <c r="T22"/>
  <c r="S22"/>
  <c r="R22"/>
  <c r="Q22"/>
  <c r="O22"/>
  <c r="N22"/>
  <c r="M22"/>
  <c r="L22"/>
  <c r="K22"/>
  <c r="I22"/>
  <c r="H22"/>
  <c r="G22"/>
  <c r="F22"/>
  <c r="E22"/>
  <c r="D22"/>
  <c r="DH21"/>
  <c r="DG21"/>
  <c r="DF21"/>
  <c r="DE21"/>
  <c r="DD21"/>
  <c r="DC21"/>
  <c r="DB21"/>
  <c r="DA21"/>
  <c r="CZ21"/>
  <c r="CY21"/>
  <c r="CX21"/>
  <c r="CW21"/>
  <c r="CV21"/>
  <c r="CU21"/>
  <c r="CT21"/>
  <c r="CS21"/>
  <c r="CR21"/>
  <c r="CQ21"/>
  <c r="CP21"/>
  <c r="CO21"/>
  <c r="CN21"/>
  <c r="CM21"/>
  <c r="CL21"/>
  <c r="CK21"/>
  <c r="CJ21"/>
  <c r="CI21"/>
  <c r="CH21"/>
  <c r="CG21"/>
  <c r="CF21"/>
  <c r="CE21"/>
  <c r="CD21"/>
  <c r="CC21"/>
  <c r="CA21"/>
  <c r="BZ21"/>
  <c r="BY21"/>
  <c r="BX21"/>
  <c r="BW21"/>
  <c r="BV21"/>
  <c r="BU21"/>
  <c r="BT21"/>
  <c r="BS21"/>
  <c r="BR21"/>
  <c r="BQ21"/>
  <c r="BP21"/>
  <c r="BO21"/>
  <c r="BN21"/>
  <c r="BM21"/>
  <c r="BL21"/>
  <c r="BK21"/>
  <c r="BJ21"/>
  <c r="BI21"/>
  <c r="BH21"/>
  <c r="BF21"/>
  <c r="BE21"/>
  <c r="BD21"/>
  <c r="BC21"/>
  <c r="BB21"/>
  <c r="BA21"/>
  <c r="AZ21"/>
  <c r="AY21"/>
  <c r="AX21"/>
  <c r="AW21"/>
  <c r="AV21"/>
  <c r="AT21"/>
  <c r="AS21"/>
  <c r="AR21"/>
  <c r="AQ21"/>
  <c r="AP21"/>
  <c r="AO21"/>
  <c r="AN21"/>
  <c r="AM21"/>
  <c r="AL21"/>
  <c r="AK21"/>
  <c r="AI21"/>
  <c r="AH21"/>
  <c r="AG21"/>
  <c r="AF21"/>
  <c r="AE21"/>
  <c r="AD21"/>
  <c r="AC21"/>
  <c r="AB21"/>
  <c r="Z21"/>
  <c r="Y21"/>
  <c r="X21"/>
  <c r="W21"/>
  <c r="V21"/>
  <c r="U21"/>
  <c r="T21"/>
  <c r="S21"/>
  <c r="R21"/>
  <c r="Q21"/>
  <c r="O21"/>
  <c r="N21"/>
  <c r="M21"/>
  <c r="L21"/>
  <c r="K21"/>
  <c r="I21"/>
  <c r="H21"/>
  <c r="G21"/>
  <c r="F21"/>
  <c r="E21"/>
  <c r="D21"/>
  <c r="DH20"/>
  <c r="DG20"/>
  <c r="DF20"/>
  <c r="DE20"/>
  <c r="DD20"/>
  <c r="DC20"/>
  <c r="DB20"/>
  <c r="DA20"/>
  <c r="CZ20"/>
  <c r="CY20"/>
  <c r="CX20"/>
  <c r="CW20"/>
  <c r="CV20"/>
  <c r="CU20"/>
  <c r="CT20"/>
  <c r="CS20"/>
  <c r="CR20"/>
  <c r="CQ20"/>
  <c r="CP20"/>
  <c r="CO20"/>
  <c r="CN20"/>
  <c r="CM20"/>
  <c r="CL20"/>
  <c r="CK20"/>
  <c r="CJ20"/>
  <c r="CI20"/>
  <c r="CH20"/>
  <c r="CG20"/>
  <c r="CF20"/>
  <c r="CE20"/>
  <c r="CD20"/>
  <c r="CC20"/>
  <c r="CA20"/>
  <c r="BZ20"/>
  <c r="BY20"/>
  <c r="BX20"/>
  <c r="BW20"/>
  <c r="BV20"/>
  <c r="BU20"/>
  <c r="BT20"/>
  <c r="BS20"/>
  <c r="BR20"/>
  <c r="BQ20"/>
  <c r="BP20"/>
  <c r="BO20"/>
  <c r="BN20"/>
  <c r="BM20"/>
  <c r="BL20"/>
  <c r="BK20"/>
  <c r="BJ20"/>
  <c r="BI20"/>
  <c r="BH20"/>
  <c r="BF20"/>
  <c r="BE20"/>
  <c r="BD20"/>
  <c r="BC20"/>
  <c r="BB20"/>
  <c r="BA20"/>
  <c r="AZ20"/>
  <c r="AY20"/>
  <c r="AX20"/>
  <c r="AW20"/>
  <c r="AV20"/>
  <c r="AT20"/>
  <c r="AS20"/>
  <c r="AR20"/>
  <c r="AQ20"/>
  <c r="AP20"/>
  <c r="AO20"/>
  <c r="AN20"/>
  <c r="AM20"/>
  <c r="AL20"/>
  <c r="AK20"/>
  <c r="AI20"/>
  <c r="AH20"/>
  <c r="AG20"/>
  <c r="AF20"/>
  <c r="AE20"/>
  <c r="AD20"/>
  <c r="AC20"/>
  <c r="AB20"/>
  <c r="Z20"/>
  <c r="Y20"/>
  <c r="X20"/>
  <c r="W20"/>
  <c r="V20"/>
  <c r="U20"/>
  <c r="T20"/>
  <c r="S20"/>
  <c r="R20"/>
  <c r="Q20"/>
  <c r="O20"/>
  <c r="N20"/>
  <c r="M20"/>
  <c r="L20"/>
  <c r="K20"/>
  <c r="I20"/>
  <c r="H20"/>
  <c r="G20"/>
  <c r="F20"/>
  <c r="E20"/>
  <c r="D20"/>
  <c r="DH19"/>
  <c r="DG19"/>
  <c r="DF19"/>
  <c r="DE19"/>
  <c r="DD19"/>
  <c r="DC19"/>
  <c r="DB19"/>
  <c r="DA19"/>
  <c r="CZ19"/>
  <c r="CY19"/>
  <c r="CX19"/>
  <c r="CW19"/>
  <c r="CV19"/>
  <c r="CU19"/>
  <c r="CT19"/>
  <c r="CS19"/>
  <c r="CR19"/>
  <c r="CQ19"/>
  <c r="CP19"/>
  <c r="CO19"/>
  <c r="CN19"/>
  <c r="CM19"/>
  <c r="CL19"/>
  <c r="CK19"/>
  <c r="CJ19"/>
  <c r="CI19"/>
  <c r="CH19"/>
  <c r="CG19"/>
  <c r="CF19"/>
  <c r="CE19"/>
  <c r="CD19"/>
  <c r="CC19"/>
  <c r="CA19"/>
  <c r="BZ19"/>
  <c r="BY19"/>
  <c r="BX19"/>
  <c r="BW19"/>
  <c r="BV19"/>
  <c r="BU19"/>
  <c r="BT19"/>
  <c r="BS19"/>
  <c r="BR19"/>
  <c r="BQ19"/>
  <c r="BP19"/>
  <c r="BO19"/>
  <c r="BN19"/>
  <c r="BM19"/>
  <c r="BL19"/>
  <c r="BK19"/>
  <c r="BJ19"/>
  <c r="BI19"/>
  <c r="BH19"/>
  <c r="BF19"/>
  <c r="BE19"/>
  <c r="BD19"/>
  <c r="BC19"/>
  <c r="BB19"/>
  <c r="BA19"/>
  <c r="AZ19"/>
  <c r="AY19"/>
  <c r="AX19"/>
  <c r="AW19"/>
  <c r="AV19"/>
  <c r="AT19"/>
  <c r="AS19"/>
  <c r="AR19"/>
  <c r="AQ19"/>
  <c r="AP19"/>
  <c r="AO19"/>
  <c r="AN19"/>
  <c r="AM19"/>
  <c r="AL19"/>
  <c r="AK19"/>
  <c r="AI19"/>
  <c r="AH19"/>
  <c r="AG19"/>
  <c r="AF19"/>
  <c r="AE19"/>
  <c r="AD19"/>
  <c r="AC19"/>
  <c r="AB19"/>
  <c r="Z19"/>
  <c r="Y19"/>
  <c r="X19"/>
  <c r="W19"/>
  <c r="V19"/>
  <c r="U19"/>
  <c r="T19"/>
  <c r="S19"/>
  <c r="R19"/>
  <c r="Q19"/>
  <c r="O19"/>
  <c r="N19"/>
  <c r="M19"/>
  <c r="L19"/>
  <c r="K19"/>
  <c r="I19"/>
  <c r="H19"/>
  <c r="G19"/>
  <c r="F19"/>
  <c r="E19"/>
  <c r="D19"/>
  <c r="DH18"/>
  <c r="DG18"/>
  <c r="DF18"/>
  <c r="DE18"/>
  <c r="DD18"/>
  <c r="DC18"/>
  <c r="DB18"/>
  <c r="DA18"/>
  <c r="CZ18"/>
  <c r="CY18"/>
  <c r="CX18"/>
  <c r="CW18"/>
  <c r="CV18"/>
  <c r="CU18"/>
  <c r="CT18"/>
  <c r="CS18"/>
  <c r="CR18"/>
  <c r="CQ18"/>
  <c r="CP18"/>
  <c r="CO18"/>
  <c r="CN18"/>
  <c r="CM18"/>
  <c r="CL18"/>
  <c r="CK18"/>
  <c r="CJ18"/>
  <c r="CI18"/>
  <c r="CH18"/>
  <c r="CG18"/>
  <c r="CF18"/>
  <c r="CE18"/>
  <c r="CD18"/>
  <c r="CC18"/>
  <c r="CA18"/>
  <c r="BZ18"/>
  <c r="BY18"/>
  <c r="BX18"/>
  <c r="BW18"/>
  <c r="BV18"/>
  <c r="BU18"/>
  <c r="BT18"/>
  <c r="BS18"/>
  <c r="BR18"/>
  <c r="BQ18"/>
  <c r="BP18"/>
  <c r="BO18"/>
  <c r="BN18"/>
  <c r="BM18"/>
  <c r="BL18"/>
  <c r="BK18"/>
  <c r="BJ18"/>
  <c r="BI18"/>
  <c r="BH18"/>
  <c r="BF18"/>
  <c r="BE18"/>
  <c r="BD18"/>
  <c r="BC18"/>
  <c r="BB18"/>
  <c r="BA18"/>
  <c r="AZ18"/>
  <c r="AY18"/>
  <c r="AX18"/>
  <c r="AW18"/>
  <c r="AV18"/>
  <c r="AT18"/>
  <c r="AS18"/>
  <c r="AR18"/>
  <c r="AQ18"/>
  <c r="AP18"/>
  <c r="AO18"/>
  <c r="AN18"/>
  <c r="AM18"/>
  <c r="AL18"/>
  <c r="AK18"/>
  <c r="AI18"/>
  <c r="AH18"/>
  <c r="AG18"/>
  <c r="AF18"/>
  <c r="AE18"/>
  <c r="AD18"/>
  <c r="AC18"/>
  <c r="AB18"/>
  <c r="Z18"/>
  <c r="Y18"/>
  <c r="X18"/>
  <c r="W18"/>
  <c r="V18"/>
  <c r="U18"/>
  <c r="T18"/>
  <c r="S18"/>
  <c r="R18"/>
  <c r="Q18"/>
  <c r="O18"/>
  <c r="N18"/>
  <c r="M18"/>
  <c r="L18"/>
  <c r="K18"/>
  <c r="I18"/>
  <c r="H18"/>
  <c r="G18"/>
  <c r="F18"/>
  <c r="E18"/>
  <c r="D18"/>
  <c r="DH17"/>
  <c r="DG17"/>
  <c r="DF17"/>
  <c r="DE17"/>
  <c r="DD17"/>
  <c r="DC17"/>
  <c r="DB17"/>
  <c r="DA17"/>
  <c r="CZ17"/>
  <c r="CY17"/>
  <c r="CX17"/>
  <c r="CW17"/>
  <c r="CV17"/>
  <c r="CU17"/>
  <c r="CT17"/>
  <c r="CS17"/>
  <c r="CR17"/>
  <c r="CQ17"/>
  <c r="CP17"/>
  <c r="CO17"/>
  <c r="CN17"/>
  <c r="CM17"/>
  <c r="CL17"/>
  <c r="CK17"/>
  <c r="CJ17"/>
  <c r="CI17"/>
  <c r="CH17"/>
  <c r="CG17"/>
  <c r="CF17"/>
  <c r="CE17"/>
  <c r="CD17"/>
  <c r="CC17"/>
  <c r="CA17"/>
  <c r="BZ17"/>
  <c r="BY17"/>
  <c r="BX17"/>
  <c r="BW17"/>
  <c r="BV17"/>
  <c r="BU17"/>
  <c r="BT17"/>
  <c r="BS17"/>
  <c r="BR17"/>
  <c r="BQ17"/>
  <c r="BP17"/>
  <c r="BO17"/>
  <c r="BN17"/>
  <c r="BM17"/>
  <c r="BL17"/>
  <c r="BK17"/>
  <c r="BJ17"/>
  <c r="BI17"/>
  <c r="BH17"/>
  <c r="BF17"/>
  <c r="BE17"/>
  <c r="BD17"/>
  <c r="BC17"/>
  <c r="BB17"/>
  <c r="BA17"/>
  <c r="AZ17"/>
  <c r="AY17"/>
  <c r="AX17"/>
  <c r="AW17"/>
  <c r="AV17"/>
  <c r="AT17"/>
  <c r="AS17"/>
  <c r="AR17"/>
  <c r="AQ17"/>
  <c r="AP17"/>
  <c r="AO17"/>
  <c r="AN17"/>
  <c r="AM17"/>
  <c r="AL17"/>
  <c r="AK17"/>
  <c r="AI17"/>
  <c r="AH17"/>
  <c r="AG17"/>
  <c r="AF17"/>
  <c r="AE17"/>
  <c r="AD17"/>
  <c r="AC17"/>
  <c r="AB17"/>
  <c r="Z17"/>
  <c r="Y17"/>
  <c r="X17"/>
  <c r="W17"/>
  <c r="V17"/>
  <c r="U17"/>
  <c r="T17"/>
  <c r="S17"/>
  <c r="R17"/>
  <c r="Q17"/>
  <c r="O17"/>
  <c r="N17"/>
  <c r="M17"/>
  <c r="L17"/>
  <c r="K17"/>
  <c r="I17"/>
  <c r="H17"/>
  <c r="G17"/>
  <c r="F17"/>
  <c r="E17"/>
  <c r="D17"/>
  <c r="DH16"/>
  <c r="DG16"/>
  <c r="DF16"/>
  <c r="DE16"/>
  <c r="DD16"/>
  <c r="DC16"/>
  <c r="DB16"/>
  <c r="DA16"/>
  <c r="CZ16"/>
  <c r="CY16"/>
  <c r="CX16"/>
  <c r="CW16"/>
  <c r="CV16"/>
  <c r="CU16"/>
  <c r="CT16"/>
  <c r="CS16"/>
  <c r="CR16"/>
  <c r="CQ16"/>
  <c r="CP16"/>
  <c r="CO16"/>
  <c r="CN16"/>
  <c r="CM16"/>
  <c r="CL16"/>
  <c r="CK16"/>
  <c r="CJ16"/>
  <c r="CI16"/>
  <c r="CH16"/>
  <c r="CG16"/>
  <c r="CF16"/>
  <c r="CE16"/>
  <c r="CD16"/>
  <c r="CC16"/>
  <c r="CA16"/>
  <c r="BZ16"/>
  <c r="BY16"/>
  <c r="BX16"/>
  <c r="BW16"/>
  <c r="BV16"/>
  <c r="BU16"/>
  <c r="BT16"/>
  <c r="BS16"/>
  <c r="BR16"/>
  <c r="BQ16"/>
  <c r="BP16"/>
  <c r="BO16"/>
  <c r="BN16"/>
  <c r="BM16"/>
  <c r="BL16"/>
  <c r="BK16"/>
  <c r="BJ16"/>
  <c r="BI16"/>
  <c r="BH16"/>
  <c r="BF16"/>
  <c r="BE16"/>
  <c r="BD16"/>
  <c r="BC16"/>
  <c r="BB16"/>
  <c r="BA16"/>
  <c r="AZ16"/>
  <c r="AY16"/>
  <c r="AX16"/>
  <c r="AW16"/>
  <c r="AV16"/>
  <c r="AT16"/>
  <c r="AS16"/>
  <c r="AR16"/>
  <c r="AQ16"/>
  <c r="AP16"/>
  <c r="AO16"/>
  <c r="AN16"/>
  <c r="AM16"/>
  <c r="AL16"/>
  <c r="AK16"/>
  <c r="AI16"/>
  <c r="AH16"/>
  <c r="AG16"/>
  <c r="AF16"/>
  <c r="AE16"/>
  <c r="AD16"/>
  <c r="AC16"/>
  <c r="AB16"/>
  <c r="Z16"/>
  <c r="Y16"/>
  <c r="X16"/>
  <c r="W16"/>
  <c r="V16"/>
  <c r="U16"/>
  <c r="T16"/>
  <c r="S16"/>
  <c r="R16"/>
  <c r="Q16"/>
  <c r="O16"/>
  <c r="N16"/>
  <c r="M16"/>
  <c r="L16"/>
  <c r="K16"/>
  <c r="I16"/>
  <c r="H16"/>
  <c r="G16"/>
  <c r="F16"/>
  <c r="E16"/>
  <c r="D16"/>
  <c r="DH15"/>
  <c r="DG15"/>
  <c r="DF15"/>
  <c r="DE15"/>
  <c r="DD15"/>
  <c r="DC15"/>
  <c r="DB15"/>
  <c r="DA15"/>
  <c r="CZ15"/>
  <c r="CY15"/>
  <c r="CX15"/>
  <c r="CW15"/>
  <c r="CV15"/>
  <c r="CU15"/>
  <c r="CT15"/>
  <c r="CS15"/>
  <c r="CR15"/>
  <c r="CQ15"/>
  <c r="CP15"/>
  <c r="CO15"/>
  <c r="CN15"/>
  <c r="CM15"/>
  <c r="CL15"/>
  <c r="CK15"/>
  <c r="CJ15"/>
  <c r="CI15"/>
  <c r="CH15"/>
  <c r="CG15"/>
  <c r="CF15"/>
  <c r="CE15"/>
  <c r="CD15"/>
  <c r="CC15"/>
  <c r="CA15"/>
  <c r="BZ15"/>
  <c r="BY15"/>
  <c r="BX15"/>
  <c r="BW15"/>
  <c r="BV15"/>
  <c r="BU15"/>
  <c r="BT15"/>
  <c r="BS15"/>
  <c r="BR15"/>
  <c r="BQ15"/>
  <c r="BP15"/>
  <c r="BO15"/>
  <c r="BN15"/>
  <c r="BM15"/>
  <c r="BL15"/>
  <c r="BK15"/>
  <c r="BJ15"/>
  <c r="BI15"/>
  <c r="BH15"/>
  <c r="BF15"/>
  <c r="BE15"/>
  <c r="BD15"/>
  <c r="BC15"/>
  <c r="BB15"/>
  <c r="BA15"/>
  <c r="AZ15"/>
  <c r="AY15"/>
  <c r="AX15"/>
  <c r="AW15"/>
  <c r="AV15"/>
  <c r="AT15"/>
  <c r="AS15"/>
  <c r="AR15"/>
  <c r="AQ15"/>
  <c r="AP15"/>
  <c r="AO15"/>
  <c r="AN15"/>
  <c r="AM15"/>
  <c r="AL15"/>
  <c r="AK15"/>
  <c r="AI15"/>
  <c r="AH15"/>
  <c r="AG15"/>
  <c r="AF15"/>
  <c r="AE15"/>
  <c r="AD15"/>
  <c r="AC15"/>
  <c r="AB15"/>
  <c r="Z15"/>
  <c r="Y15"/>
  <c r="X15"/>
  <c r="W15"/>
  <c r="V15"/>
  <c r="U15"/>
  <c r="T15"/>
  <c r="S15"/>
  <c r="R15"/>
  <c r="Q15"/>
  <c r="O15"/>
  <c r="N15"/>
  <c r="M15"/>
  <c r="L15"/>
  <c r="K15"/>
  <c r="I15"/>
  <c r="H15"/>
  <c r="G15"/>
  <c r="F15"/>
  <c r="E15"/>
  <c r="D15"/>
  <c r="DH14"/>
  <c r="DG14"/>
  <c r="DF14"/>
  <c r="DE14"/>
  <c r="DD14"/>
  <c r="DC14"/>
  <c r="DB14"/>
  <c r="DA14"/>
  <c r="CZ14"/>
  <c r="CY14"/>
  <c r="CX14"/>
  <c r="CW14"/>
  <c r="CV14"/>
  <c r="CU14"/>
  <c r="CT14"/>
  <c r="CS14"/>
  <c r="CR14"/>
  <c r="CQ14"/>
  <c r="CP14"/>
  <c r="CO14"/>
  <c r="CN14"/>
  <c r="CM14"/>
  <c r="CL14"/>
  <c r="CK14"/>
  <c r="CJ14"/>
  <c r="CI14"/>
  <c r="CH14"/>
  <c r="CG14"/>
  <c r="CF14"/>
  <c r="CE14"/>
  <c r="CD14"/>
  <c r="CC14"/>
  <c r="CA14"/>
  <c r="BZ14"/>
  <c r="BY14"/>
  <c r="BX14"/>
  <c r="BW14"/>
  <c r="BV14"/>
  <c r="BU14"/>
  <c r="BT14"/>
  <c r="BS14"/>
  <c r="BR14"/>
  <c r="BQ14"/>
  <c r="BP14"/>
  <c r="BO14"/>
  <c r="BN14"/>
  <c r="BM14"/>
  <c r="BL14"/>
  <c r="BK14"/>
  <c r="BJ14"/>
  <c r="BI14"/>
  <c r="BH14"/>
  <c r="BF14"/>
  <c r="BE14"/>
  <c r="BD14"/>
  <c r="BC14"/>
  <c r="BB14"/>
  <c r="BA14"/>
  <c r="AZ14"/>
  <c r="AY14"/>
  <c r="AX14"/>
  <c r="AW14"/>
  <c r="AV14"/>
  <c r="AT14"/>
  <c r="AS14"/>
  <c r="AR14"/>
  <c r="AQ14"/>
  <c r="AP14"/>
  <c r="AO14"/>
  <c r="AN14"/>
  <c r="AM14"/>
  <c r="AL14"/>
  <c r="AK14"/>
  <c r="AI14"/>
  <c r="AH14"/>
  <c r="AG14"/>
  <c r="AF14"/>
  <c r="AE14"/>
  <c r="AD14"/>
  <c r="AC14"/>
  <c r="AB14"/>
  <c r="Z14"/>
  <c r="Y14"/>
  <c r="X14"/>
  <c r="W14"/>
  <c r="V14"/>
  <c r="U14"/>
  <c r="T14"/>
  <c r="S14"/>
  <c r="R14"/>
  <c r="Q14"/>
  <c r="O14"/>
  <c r="N14"/>
  <c r="M14"/>
  <c r="L14"/>
  <c r="K14"/>
  <c r="I14"/>
  <c r="H14"/>
  <c r="G14"/>
  <c r="F14"/>
  <c r="E14"/>
  <c r="D14"/>
  <c r="DH13"/>
  <c r="DG13"/>
  <c r="DF13"/>
  <c r="DE13"/>
  <c r="DD13"/>
  <c r="DC13"/>
  <c r="DB13"/>
  <c r="DA13"/>
  <c r="CZ13"/>
  <c r="CY13"/>
  <c r="CX13"/>
  <c r="CW13"/>
  <c r="CV13"/>
  <c r="CU13"/>
  <c r="CT13"/>
  <c r="CS13"/>
  <c r="CR13"/>
  <c r="CQ13"/>
  <c r="CP13"/>
  <c r="CO13"/>
  <c r="CN13"/>
  <c r="CM13"/>
  <c r="CL13"/>
  <c r="CK13"/>
  <c r="CJ13"/>
  <c r="CI13"/>
  <c r="CH13"/>
  <c r="CG13"/>
  <c r="CF13"/>
  <c r="CE13"/>
  <c r="CD13"/>
  <c r="CC13"/>
  <c r="CA13"/>
  <c r="BZ13"/>
  <c r="BY13"/>
  <c r="BX13"/>
  <c r="BW13"/>
  <c r="BV13"/>
  <c r="BU13"/>
  <c r="BT13"/>
  <c r="BS13"/>
  <c r="BR13"/>
  <c r="BQ13"/>
  <c r="BP13"/>
  <c r="BO13"/>
  <c r="BN13"/>
  <c r="BM13"/>
  <c r="BL13"/>
  <c r="BK13"/>
  <c r="BJ13"/>
  <c r="BI13"/>
  <c r="BH13"/>
  <c r="BF13"/>
  <c r="BE13"/>
  <c r="BD13"/>
  <c r="BC13"/>
  <c r="BB13"/>
  <c r="BA13"/>
  <c r="AZ13"/>
  <c r="AY13"/>
  <c r="AX13"/>
  <c r="AW13"/>
  <c r="AV13"/>
  <c r="AT13"/>
  <c r="AS13"/>
  <c r="AR13"/>
  <c r="AQ13"/>
  <c r="AP13"/>
  <c r="AO13"/>
  <c r="AN13"/>
  <c r="AM13"/>
  <c r="AL13"/>
  <c r="AK13"/>
  <c r="AI13"/>
  <c r="AH13"/>
  <c r="AG13"/>
  <c r="AF13"/>
  <c r="AE13"/>
  <c r="AD13"/>
  <c r="AC13"/>
  <c r="AB13"/>
  <c r="Z13"/>
  <c r="Y13"/>
  <c r="X13"/>
  <c r="W13"/>
  <c r="V13"/>
  <c r="U13"/>
  <c r="T13"/>
  <c r="S13"/>
  <c r="R13"/>
  <c r="Q13"/>
  <c r="O13"/>
  <c r="N13"/>
  <c r="M13"/>
  <c r="L13"/>
  <c r="K13"/>
  <c r="I13"/>
  <c r="H13"/>
  <c r="G13"/>
  <c r="F13"/>
  <c r="E13"/>
  <c r="D13"/>
  <c r="DH12"/>
  <c r="DG12"/>
  <c r="DF12"/>
  <c r="DE12"/>
  <c r="DC12"/>
  <c r="DB12"/>
  <c r="DA12"/>
  <c r="CZ12"/>
  <c r="CY12"/>
  <c r="CX12"/>
  <c r="CW12"/>
  <c r="CV12"/>
  <c r="CU12"/>
  <c r="CT12"/>
  <c r="CS12"/>
  <c r="CR12"/>
  <c r="CQ12"/>
  <c r="CP12"/>
  <c r="CO12"/>
  <c r="CN12"/>
  <c r="CM12"/>
  <c r="CL12"/>
  <c r="CK12"/>
  <c r="CJ12"/>
  <c r="CI12"/>
  <c r="CH12"/>
  <c r="CG12"/>
  <c r="CF12"/>
  <c r="CE12"/>
  <c r="CD12"/>
  <c r="CC12"/>
  <c r="CA12"/>
  <c r="BZ12"/>
  <c r="BY12"/>
  <c r="BX12"/>
  <c r="BW12"/>
  <c r="BV12"/>
  <c r="BU12"/>
  <c r="BT12"/>
  <c r="BS12"/>
  <c r="BR12"/>
  <c r="BQ12"/>
  <c r="BP12"/>
  <c r="BO12"/>
  <c r="BN12"/>
  <c r="BM12"/>
  <c r="BL12"/>
  <c r="BK12"/>
  <c r="BJ12"/>
  <c r="BI12"/>
  <c r="BH12"/>
  <c r="BF12"/>
  <c r="BE12"/>
  <c r="BD12"/>
  <c r="BC12"/>
  <c r="BB12"/>
  <c r="BA12"/>
  <c r="AZ12"/>
  <c r="AY12"/>
  <c r="AX12"/>
  <c r="AW12"/>
  <c r="AV12"/>
  <c r="AT12"/>
  <c r="AS12"/>
  <c r="AR12"/>
  <c r="AQ12"/>
  <c r="AP12"/>
  <c r="AO12"/>
  <c r="AN12"/>
  <c r="AM12"/>
  <c r="AL12"/>
  <c r="AK12"/>
  <c r="AI12"/>
  <c r="AH12"/>
  <c r="AG12"/>
  <c r="AF12"/>
  <c r="AE12"/>
  <c r="AD12"/>
  <c r="AC12"/>
  <c r="AB12"/>
  <c r="Z12"/>
  <c r="Y12"/>
  <c r="X12"/>
  <c r="W12"/>
  <c r="V12"/>
  <c r="U12"/>
  <c r="T12"/>
  <c r="S12"/>
  <c r="R12"/>
  <c r="Q12"/>
  <c r="O12"/>
  <c r="N12"/>
  <c r="M12"/>
  <c r="L12"/>
  <c r="K12"/>
  <c r="I12"/>
  <c r="H12"/>
  <c r="G12"/>
  <c r="F12"/>
  <c r="E12"/>
  <c r="D12"/>
  <c r="DH11"/>
  <c r="DG11"/>
  <c r="DF11"/>
  <c r="DE11"/>
  <c r="DD11"/>
  <c r="DC11"/>
  <c r="DB11"/>
  <c r="DA11"/>
  <c r="CZ11"/>
  <c r="CY11"/>
  <c r="CX11"/>
  <c r="CW11"/>
  <c r="CV11"/>
  <c r="CU11"/>
  <c r="CT11"/>
  <c r="CS11"/>
  <c r="CR11"/>
  <c r="CQ11"/>
  <c r="CP11"/>
  <c r="CO11"/>
  <c r="CN11"/>
  <c r="CM11"/>
  <c r="CL11"/>
  <c r="CK11"/>
  <c r="CJ11"/>
  <c r="CI11"/>
  <c r="CH11"/>
  <c r="CG11"/>
  <c r="CF11"/>
  <c r="CE11"/>
  <c r="CD11"/>
  <c r="CC11"/>
  <c r="CA11"/>
  <c r="BZ11"/>
  <c r="BY11"/>
  <c r="BX11"/>
  <c r="BW11"/>
  <c r="BV11"/>
  <c r="BU11"/>
  <c r="BT11"/>
  <c r="BS11"/>
  <c r="BR11"/>
  <c r="BQ11"/>
  <c r="BP11"/>
  <c r="BO11"/>
  <c r="BN11"/>
  <c r="BM11"/>
  <c r="BL11"/>
  <c r="BK11"/>
  <c r="BJ11"/>
  <c r="BI11"/>
  <c r="BH11"/>
  <c r="BF11"/>
  <c r="BE11"/>
  <c r="BD11"/>
  <c r="BC11"/>
  <c r="BB11"/>
  <c r="BA11"/>
  <c r="AZ11"/>
  <c r="AY11"/>
  <c r="AX11"/>
  <c r="AW11"/>
  <c r="AV11"/>
  <c r="AT11"/>
  <c r="AS11"/>
  <c r="AR11"/>
  <c r="AQ11"/>
  <c r="AP11"/>
  <c r="AO11"/>
  <c r="AN11"/>
  <c r="AM11"/>
  <c r="AL11"/>
  <c r="AK11"/>
  <c r="AI11"/>
  <c r="AH11"/>
  <c r="AG11"/>
  <c r="AF11"/>
  <c r="AE11"/>
  <c r="AD11"/>
  <c r="AC11"/>
  <c r="AB11"/>
  <c r="Z11"/>
  <c r="Y11"/>
  <c r="X11"/>
  <c r="W11"/>
  <c r="V11"/>
  <c r="U11"/>
  <c r="T11"/>
  <c r="S11"/>
  <c r="R11"/>
  <c r="Q11"/>
  <c r="O11"/>
  <c r="N11"/>
  <c r="M11"/>
  <c r="L11"/>
  <c r="K11"/>
  <c r="I11"/>
  <c r="H11"/>
  <c r="G11"/>
  <c r="F11"/>
  <c r="E11"/>
  <c r="D11"/>
  <c r="DH10"/>
  <c r="DG10"/>
  <c r="DF10"/>
  <c r="DE10"/>
  <c r="DD10"/>
  <c r="DC10"/>
  <c r="DB10"/>
  <c r="DA10"/>
  <c r="CZ10"/>
  <c r="CY10"/>
  <c r="CX10"/>
  <c r="CW10"/>
  <c r="CV10"/>
  <c r="CU10"/>
  <c r="CT10"/>
  <c r="CS10"/>
  <c r="CR10"/>
  <c r="CQ10"/>
  <c r="CP10"/>
  <c r="CO10"/>
  <c r="CN10"/>
  <c r="CM10"/>
  <c r="CL10"/>
  <c r="CK10"/>
  <c r="CJ10"/>
  <c r="CI10"/>
  <c r="CH10"/>
  <c r="CG10"/>
  <c r="CF10"/>
  <c r="CE10"/>
  <c r="CD10"/>
  <c r="CC10"/>
  <c r="CA10"/>
  <c r="BZ10"/>
  <c r="BY10"/>
  <c r="BX10"/>
  <c r="BW10"/>
  <c r="BV10"/>
  <c r="BU10"/>
  <c r="BT10"/>
  <c r="BS10"/>
  <c r="BR10"/>
  <c r="BQ10"/>
  <c r="BP10"/>
  <c r="BO10"/>
  <c r="BN10"/>
  <c r="BM10"/>
  <c r="BL10"/>
  <c r="BK10"/>
  <c r="BJ10"/>
  <c r="BI10"/>
  <c r="BH10"/>
  <c r="BF10"/>
  <c r="BE10"/>
  <c r="BD10"/>
  <c r="BC10"/>
  <c r="BB10"/>
  <c r="BA10"/>
  <c r="AZ10"/>
  <c r="AY10"/>
  <c r="AX10"/>
  <c r="AW10"/>
  <c r="AV10"/>
  <c r="AT10"/>
  <c r="AS10"/>
  <c r="AR10"/>
  <c r="AQ10"/>
  <c r="AP10"/>
  <c r="AO10"/>
  <c r="AN10"/>
  <c r="AM10"/>
  <c r="AL10"/>
  <c r="AK10"/>
  <c r="AI10"/>
  <c r="AH10"/>
  <c r="AG10"/>
  <c r="AF10"/>
  <c r="AE10"/>
  <c r="AD10"/>
  <c r="AC10"/>
  <c r="AB10"/>
  <c r="Z10"/>
  <c r="Y10"/>
  <c r="X10"/>
  <c r="W10"/>
  <c r="V10"/>
  <c r="U10"/>
  <c r="T10"/>
  <c r="S10"/>
  <c r="R10"/>
  <c r="Q10"/>
  <c r="O10"/>
  <c r="N10"/>
  <c r="M10"/>
  <c r="L10"/>
  <c r="K10"/>
  <c r="I10"/>
  <c r="H10"/>
  <c r="G10"/>
  <c r="F10"/>
  <c r="E10"/>
  <c r="D10"/>
  <c r="DH9"/>
  <c r="DG9"/>
  <c r="DF9"/>
  <c r="DE9"/>
  <c r="DD9"/>
  <c r="DC9"/>
  <c r="DB9"/>
  <c r="DA9"/>
  <c r="CZ9"/>
  <c r="CY9"/>
  <c r="CX9"/>
  <c r="CW9"/>
  <c r="CV9"/>
  <c r="CU9"/>
  <c r="CT9"/>
  <c r="CS9"/>
  <c r="CR9"/>
  <c r="CQ9"/>
  <c r="CP9"/>
  <c r="CO9"/>
  <c r="CN9"/>
  <c r="CM9"/>
  <c r="CL9"/>
  <c r="CK9"/>
  <c r="CJ9"/>
  <c r="CI9"/>
  <c r="CH9"/>
  <c r="CG9"/>
  <c r="CF9"/>
  <c r="CE9"/>
  <c r="CD9"/>
  <c r="CC9"/>
  <c r="CA9"/>
  <c r="BZ9"/>
  <c r="BY9"/>
  <c r="BX9"/>
  <c r="BW9"/>
  <c r="BV9"/>
  <c r="BU9"/>
  <c r="BT9"/>
  <c r="BS9"/>
  <c r="BR9"/>
  <c r="BQ9"/>
  <c r="BP9"/>
  <c r="BO9"/>
  <c r="BN9"/>
  <c r="BM9"/>
  <c r="BL9"/>
  <c r="BK9"/>
  <c r="BJ9"/>
  <c r="BI9"/>
  <c r="BH9"/>
  <c r="BF9"/>
  <c r="BE9"/>
  <c r="BD9"/>
  <c r="BC9"/>
  <c r="BB9"/>
  <c r="BA9"/>
  <c r="AZ9"/>
  <c r="AY9"/>
  <c r="AX9"/>
  <c r="AW9"/>
  <c r="AV9"/>
  <c r="AT9"/>
  <c r="AS9"/>
  <c r="AR9"/>
  <c r="AQ9"/>
  <c r="AP9"/>
  <c r="AO9"/>
  <c r="AN9"/>
  <c r="AM9"/>
  <c r="AL9"/>
  <c r="AK9"/>
  <c r="AI9"/>
  <c r="AH9"/>
  <c r="AG9"/>
  <c r="AF9"/>
  <c r="AE9"/>
  <c r="AD9"/>
  <c r="AC9"/>
  <c r="AB9"/>
  <c r="Z9"/>
  <c r="Y9"/>
  <c r="X9"/>
  <c r="W9"/>
  <c r="V9"/>
  <c r="U9"/>
  <c r="T9"/>
  <c r="S9"/>
  <c r="R9"/>
  <c r="Q9"/>
  <c r="O9"/>
  <c r="N9"/>
  <c r="M9"/>
  <c r="L9"/>
  <c r="K9"/>
  <c r="I9"/>
  <c r="H9"/>
  <c r="G9"/>
  <c r="F9"/>
  <c r="E9"/>
  <c r="D9"/>
  <c r="DH8"/>
  <c r="DG8"/>
  <c r="DF8"/>
  <c r="DE8"/>
  <c r="DD8"/>
  <c r="DC8"/>
  <c r="DB8"/>
  <c r="DA8"/>
  <c r="CZ8"/>
  <c r="CY8"/>
  <c r="CX8"/>
  <c r="CW8"/>
  <c r="CV8"/>
  <c r="CU8"/>
  <c r="CT8"/>
  <c r="CS8"/>
  <c r="CR8"/>
  <c r="CQ8"/>
  <c r="CP8"/>
  <c r="CO8"/>
  <c r="CN8"/>
  <c r="CM8"/>
  <c r="CL8"/>
  <c r="CK8"/>
  <c r="CJ8"/>
  <c r="CI8"/>
  <c r="CH8"/>
  <c r="CG8"/>
  <c r="CF8"/>
  <c r="CE8"/>
  <c r="CD8"/>
  <c r="CC8"/>
  <c r="CA8"/>
  <c r="BZ8"/>
  <c r="BY8"/>
  <c r="BX8"/>
  <c r="BW8"/>
  <c r="BV8"/>
  <c r="BU8"/>
  <c r="BT8"/>
  <c r="BS8"/>
  <c r="BR8"/>
  <c r="BQ8"/>
  <c r="BP8"/>
  <c r="BO8"/>
  <c r="BN8"/>
  <c r="BM8"/>
  <c r="BL8"/>
  <c r="BK8"/>
  <c r="BJ8"/>
  <c r="BI8"/>
  <c r="BH8"/>
  <c r="BF8"/>
  <c r="BE8"/>
  <c r="BD8"/>
  <c r="BC8"/>
  <c r="BB8"/>
  <c r="BA8"/>
  <c r="AZ8"/>
  <c r="AY8"/>
  <c r="AX8"/>
  <c r="AW8"/>
  <c r="AV8"/>
  <c r="AT8"/>
  <c r="AS8"/>
  <c r="AR8"/>
  <c r="AQ8"/>
  <c r="AP8"/>
  <c r="AO8"/>
  <c r="AN8"/>
  <c r="AM8"/>
  <c r="AL8"/>
  <c r="AK8"/>
  <c r="AI8"/>
  <c r="AH8"/>
  <c r="AG8"/>
  <c r="AF8"/>
  <c r="AE8"/>
  <c r="AD8"/>
  <c r="AC8"/>
  <c r="AB8"/>
  <c r="Z8"/>
  <c r="Y8"/>
  <c r="X8"/>
  <c r="W8"/>
  <c r="V8"/>
  <c r="U8"/>
  <c r="T8"/>
  <c r="S8"/>
  <c r="R8"/>
  <c r="Q8"/>
  <c r="O8"/>
  <c r="N8"/>
  <c r="M8"/>
  <c r="L8"/>
  <c r="K8"/>
  <c r="I8"/>
  <c r="H8"/>
  <c r="G8"/>
  <c r="F8"/>
  <c r="E8"/>
  <c r="D8"/>
  <c r="DH7"/>
  <c r="DG7"/>
  <c r="DF7"/>
  <c r="DE7"/>
  <c r="DD7"/>
  <c r="DC7"/>
  <c r="DB7"/>
  <c r="DA7"/>
  <c r="CZ7"/>
  <c r="CY7"/>
  <c r="CX7"/>
  <c r="CW7"/>
  <c r="CV7"/>
  <c r="CU7"/>
  <c r="CT7"/>
  <c r="CS7"/>
  <c r="CR7"/>
  <c r="CQ7"/>
  <c r="CP7"/>
  <c r="CO7"/>
  <c r="CN7"/>
  <c r="CM7"/>
  <c r="CL7"/>
  <c r="CK7"/>
  <c r="CJ7"/>
  <c r="CI7"/>
  <c r="CH7"/>
  <c r="CG7"/>
  <c r="CF7"/>
  <c r="CE7"/>
  <c r="CD7"/>
  <c r="CC7"/>
  <c r="CA7"/>
  <c r="BZ7"/>
  <c r="BY7"/>
  <c r="BX7"/>
  <c r="BW7"/>
  <c r="BV7"/>
  <c r="BU7"/>
  <c r="BT7"/>
  <c r="BS7"/>
  <c r="BR7"/>
  <c r="BQ7"/>
  <c r="BP7"/>
  <c r="BO7"/>
  <c r="BN7"/>
  <c r="BM7"/>
  <c r="BL7"/>
  <c r="BK7"/>
  <c r="BJ7"/>
  <c r="BI7"/>
  <c r="BH7"/>
  <c r="BF7"/>
  <c r="BE7"/>
  <c r="BD7"/>
  <c r="BC7"/>
  <c r="BB7"/>
  <c r="BA7"/>
  <c r="AZ7"/>
  <c r="AY7"/>
  <c r="AX7"/>
  <c r="AW7"/>
  <c r="AV7"/>
  <c r="AT7"/>
  <c r="AS7"/>
  <c r="AR7"/>
  <c r="AQ7"/>
  <c r="AP7"/>
  <c r="AO7"/>
  <c r="AN7"/>
  <c r="AM7"/>
  <c r="AL7"/>
  <c r="AK7"/>
  <c r="AI7"/>
  <c r="AH7"/>
  <c r="AG7"/>
  <c r="AF7"/>
  <c r="AE7"/>
  <c r="AD7"/>
  <c r="AC7"/>
  <c r="AB7"/>
  <c r="Z7"/>
  <c r="Y7"/>
  <c r="X7"/>
  <c r="W7"/>
  <c r="V7"/>
  <c r="U7"/>
  <c r="T7"/>
  <c r="S7"/>
  <c r="R7"/>
  <c r="Q7"/>
  <c r="O7"/>
  <c r="N7"/>
  <c r="M7"/>
  <c r="L7"/>
  <c r="K7"/>
  <c r="I7"/>
  <c r="H7"/>
  <c r="G7"/>
  <c r="F7"/>
  <c r="E7"/>
  <c r="D7"/>
  <c r="C7"/>
  <c r="DH6"/>
  <c r="DG6"/>
  <c r="DF6"/>
  <c r="DE6"/>
  <c r="DD6"/>
  <c r="DC6"/>
  <c r="DB6"/>
  <c r="DA6"/>
  <c r="CZ6"/>
  <c r="CY6"/>
  <c r="CX6"/>
  <c r="CW6"/>
  <c r="CV6"/>
  <c r="CU6"/>
  <c r="CT6"/>
  <c r="CS6"/>
  <c r="CR6"/>
  <c r="CQ6"/>
  <c r="CP6"/>
  <c r="CO6"/>
  <c r="CN6"/>
  <c r="CM6"/>
  <c r="CL6"/>
  <c r="CK6"/>
  <c r="CJ6"/>
  <c r="CI6"/>
  <c r="CH6"/>
  <c r="CG6"/>
  <c r="CF6"/>
  <c r="CE6"/>
  <c r="CD6"/>
  <c r="CC6"/>
  <c r="CA6"/>
  <c r="BZ6"/>
  <c r="BY6"/>
  <c r="BX6"/>
  <c r="BW6"/>
  <c r="BV6"/>
  <c r="BU6"/>
  <c r="BT6"/>
  <c r="BS6"/>
  <c r="BR6"/>
  <c r="BQ6"/>
  <c r="BP6"/>
  <c r="BO6"/>
  <c r="BN6"/>
  <c r="BM6"/>
  <c r="BL6"/>
  <c r="BK6"/>
  <c r="BJ6"/>
  <c r="BI6"/>
  <c r="BH6"/>
  <c r="BF6"/>
  <c r="BE6"/>
  <c r="BD6"/>
  <c r="BC6"/>
  <c r="BB6"/>
  <c r="BA6"/>
  <c r="AZ6"/>
  <c r="AY6"/>
  <c r="AX6"/>
  <c r="AW6"/>
  <c r="AV6"/>
  <c r="AT6"/>
  <c r="AS6"/>
  <c r="AR6"/>
  <c r="AQ6"/>
  <c r="AP6"/>
  <c r="AO6"/>
  <c r="AN6"/>
  <c r="AM6"/>
  <c r="AL6"/>
  <c r="AK6"/>
  <c r="AI6"/>
  <c r="AH6"/>
  <c r="AG6"/>
  <c r="AF6"/>
  <c r="AE6"/>
  <c r="AD6"/>
  <c r="AC6"/>
  <c r="AB6"/>
  <c r="Z6"/>
  <c r="Y6"/>
  <c r="X6"/>
  <c r="W6"/>
  <c r="V6"/>
  <c r="U6"/>
  <c r="T6"/>
  <c r="S6"/>
  <c r="R6"/>
  <c r="Q6"/>
  <c r="O6"/>
  <c r="N6"/>
  <c r="M6"/>
  <c r="L6"/>
  <c r="K6"/>
  <c r="I6"/>
  <c r="H6"/>
  <c r="G6"/>
  <c r="F6"/>
  <c r="E6"/>
  <c r="D6"/>
  <c r="C6"/>
  <c r="DH5"/>
  <c r="DG5"/>
  <c r="DF5"/>
  <c r="DE5"/>
  <c r="DD5"/>
  <c r="DC5"/>
  <c r="DB5"/>
  <c r="DA5"/>
  <c r="CZ5"/>
  <c r="CY5"/>
  <c r="CX5"/>
  <c r="CW5"/>
  <c r="CV5"/>
  <c r="CU5"/>
  <c r="CT5"/>
  <c r="CS5"/>
  <c r="CR5"/>
  <c r="CQ5"/>
  <c r="CP5"/>
  <c r="CO5"/>
  <c r="CN5"/>
  <c r="CM5"/>
  <c r="CL5"/>
  <c r="CK5"/>
  <c r="CJ5"/>
  <c r="CI5"/>
  <c r="CH5"/>
  <c r="CG5"/>
  <c r="CF5"/>
  <c r="CE5"/>
  <c r="CD5"/>
  <c r="CC5"/>
  <c r="CA5"/>
  <c r="BZ5"/>
  <c r="BY5"/>
  <c r="BX5"/>
  <c r="BW5"/>
  <c r="BV5"/>
  <c r="BU5"/>
  <c r="BT5"/>
  <c r="BS5"/>
  <c r="BR5"/>
  <c r="BQ5"/>
  <c r="BP5"/>
  <c r="BO5"/>
  <c r="BN5"/>
  <c r="BM5"/>
  <c r="BL5"/>
  <c r="BK5"/>
  <c r="BJ5"/>
  <c r="BI5"/>
  <c r="BH5"/>
  <c r="BF5"/>
  <c r="BE5"/>
  <c r="BD5"/>
  <c r="BC5"/>
  <c r="BB5"/>
  <c r="BA5"/>
  <c r="AZ5"/>
  <c r="AY5"/>
  <c r="AX5"/>
  <c r="AW5"/>
  <c r="AV5"/>
  <c r="AT5"/>
  <c r="AS5"/>
  <c r="AR5"/>
  <c r="AQ5"/>
  <c r="AP5"/>
  <c r="AO5"/>
  <c r="AN5"/>
  <c r="AM5"/>
  <c r="AL5"/>
  <c r="AK5"/>
  <c r="AI5"/>
  <c r="AH5"/>
  <c r="AG5"/>
  <c r="AF5"/>
  <c r="AE5"/>
  <c r="AD5"/>
  <c r="AC5"/>
  <c r="AB5"/>
  <c r="Z5"/>
  <c r="Y5"/>
  <c r="X5"/>
  <c r="W5"/>
  <c r="V5"/>
  <c r="U5"/>
  <c r="T5"/>
  <c r="S5"/>
  <c r="R5"/>
  <c r="Q5"/>
  <c r="O5"/>
  <c r="N5"/>
  <c r="M5"/>
  <c r="L5"/>
  <c r="K5"/>
  <c r="I5"/>
  <c r="H5"/>
  <c r="G5"/>
  <c r="F5"/>
  <c r="E5"/>
  <c r="D5"/>
  <c r="C5"/>
  <c r="DH4"/>
  <c r="DG4"/>
  <c r="DF4"/>
  <c r="DE4"/>
  <c r="DD4"/>
  <c r="DC4"/>
  <c r="DB4"/>
  <c r="DA4"/>
  <c r="CZ4"/>
  <c r="CY4"/>
  <c r="CX4"/>
  <c r="CW4"/>
  <c r="CV4"/>
  <c r="CU4"/>
  <c r="CT4"/>
  <c r="CS4"/>
  <c r="CR4"/>
  <c r="CQ4"/>
  <c r="CP4"/>
  <c r="CO4"/>
  <c r="CN4"/>
  <c r="CM4"/>
  <c r="CL4"/>
  <c r="CK4"/>
  <c r="CJ4"/>
  <c r="CI4"/>
  <c r="CH4"/>
  <c r="CG4"/>
  <c r="CF4"/>
  <c r="CE4"/>
  <c r="CD4"/>
  <c r="CC4"/>
  <c r="CA4"/>
  <c r="BZ4"/>
  <c r="BY4"/>
  <c r="BX4"/>
  <c r="BW4"/>
  <c r="BV4"/>
  <c r="BU4"/>
  <c r="BT4"/>
  <c r="BS4"/>
  <c r="BR4"/>
  <c r="BQ4"/>
  <c r="BP4"/>
  <c r="BO4"/>
  <c r="BN4"/>
  <c r="BM4"/>
  <c r="BL4"/>
  <c r="BK4"/>
  <c r="BJ4"/>
  <c r="BI4"/>
  <c r="BH4"/>
  <c r="BF4"/>
  <c r="BE4"/>
  <c r="BD4"/>
  <c r="BC4"/>
  <c r="BB4"/>
  <c r="BA4"/>
  <c r="AZ4"/>
  <c r="AY4"/>
  <c r="AX4"/>
  <c r="AW4"/>
  <c r="AV4"/>
  <c r="AT4"/>
  <c r="AS4"/>
  <c r="AR4"/>
  <c r="AQ4"/>
  <c r="AP4"/>
  <c r="AO4"/>
  <c r="AN4"/>
  <c r="AM4"/>
  <c r="AL4"/>
  <c r="AK4"/>
  <c r="AI4"/>
  <c r="AH4"/>
  <c r="AG4"/>
  <c r="AF4"/>
  <c r="AE4"/>
  <c r="AD4"/>
  <c r="AC4"/>
  <c r="AB4"/>
  <c r="Z4"/>
  <c r="Y4"/>
  <c r="X4"/>
  <c r="W4"/>
  <c r="V4"/>
  <c r="U4"/>
  <c r="T4"/>
  <c r="S4"/>
  <c r="R4"/>
  <c r="Q4"/>
  <c r="O4"/>
  <c r="N4"/>
  <c r="M4"/>
  <c r="L4"/>
  <c r="K4"/>
  <c r="I4"/>
  <c r="H4"/>
  <c r="G4"/>
  <c r="F4"/>
  <c r="E4"/>
  <c r="D4"/>
  <c r="C4"/>
  <c r="B4"/>
  <c r="A4"/>
  <c r="C2"/>
  <c r="B2"/>
  <c r="A2"/>
  <c r="A15" i="36"/>
  <c r="A13"/>
  <c r="F11"/>
  <c r="CB5" i="37"/>
  <c r="CB6"/>
  <c r="CB7"/>
  <c r="CB8"/>
  <c r="CB9"/>
  <c r="CB10"/>
  <c r="CB11"/>
  <c r="CB12"/>
  <c r="CB13"/>
  <c r="CB14"/>
  <c r="CB15"/>
  <c r="CB16"/>
  <c r="CB17"/>
  <c r="CB18"/>
  <c r="CB19"/>
  <c r="CB20"/>
  <c r="CB21"/>
  <c r="CB22"/>
  <c r="CB23"/>
  <c r="CB24"/>
  <c r="CB25"/>
  <c r="CB26"/>
  <c r="E11" i="3"/>
  <c r="CB4" i="37"/>
  <c r="BG5"/>
  <c r="BG6"/>
  <c r="BG7"/>
  <c r="BG8"/>
  <c r="BG9"/>
  <c r="BG10"/>
  <c r="BG11"/>
  <c r="BG12"/>
  <c r="BG13"/>
  <c r="BG14"/>
  <c r="BG15"/>
  <c r="BG16"/>
  <c r="BG17"/>
  <c r="BG18"/>
  <c r="BG19"/>
  <c r="BG20"/>
  <c r="BG21"/>
  <c r="BG22"/>
  <c r="BG23"/>
  <c r="BG24"/>
  <c r="BG25"/>
  <c r="BG26"/>
  <c r="AU5"/>
  <c r="AU6"/>
  <c r="AU7"/>
  <c r="AU8"/>
  <c r="AU9"/>
  <c r="AU10"/>
  <c r="AU11"/>
  <c r="AU12"/>
  <c r="AU13"/>
  <c r="AU14"/>
  <c r="AU15"/>
  <c r="AU16"/>
  <c r="AU17"/>
  <c r="AU18"/>
  <c r="AU19"/>
  <c r="AU20"/>
  <c r="AU21"/>
  <c r="AU22"/>
  <c r="AU23"/>
  <c r="AU24"/>
  <c r="AU25"/>
  <c r="AU26"/>
  <c r="BG4"/>
  <c r="E10" i="3" s="1"/>
  <c r="P4" i="37"/>
  <c r="W4" i="33"/>
  <c r="AJ4" i="37"/>
  <c r="AJ5"/>
  <c r="AJ6"/>
  <c r="AJ7"/>
  <c r="AJ8"/>
  <c r="AJ9"/>
  <c r="AJ10"/>
  <c r="AJ11"/>
  <c r="AJ12"/>
  <c r="AJ13"/>
  <c r="AJ14"/>
  <c r="AJ15"/>
  <c r="AJ16"/>
  <c r="AJ17"/>
  <c r="AJ18"/>
  <c r="AJ19"/>
  <c r="AJ20"/>
  <c r="AJ21"/>
  <c r="AJ22"/>
  <c r="AJ23"/>
  <c r="AJ24"/>
  <c r="AJ25"/>
  <c r="AJ26"/>
  <c r="E8" i="3"/>
  <c r="AJ39" i="37"/>
  <c r="AJ40"/>
  <c r="AJ41"/>
  <c r="AJ42"/>
  <c r="AJ43"/>
  <c r="AJ44"/>
  <c r="AJ45"/>
  <c r="AJ46"/>
  <c r="AA5"/>
  <c r="AA6"/>
  <c r="AA7"/>
  <c r="AA8"/>
  <c r="AA9"/>
  <c r="AA10"/>
  <c r="AA11"/>
  <c r="AA12"/>
  <c r="AA13"/>
  <c r="AA14"/>
  <c r="AA15"/>
  <c r="AA16"/>
  <c r="AA17"/>
  <c r="AA18"/>
  <c r="AA19"/>
  <c r="AA20"/>
  <c r="AA21"/>
  <c r="AA22"/>
  <c r="AA23"/>
  <c r="AA24"/>
  <c r="AA25"/>
  <c r="AA26"/>
  <c r="AA39"/>
  <c r="AA40"/>
  <c r="AA41"/>
  <c r="AA42"/>
  <c r="AA43"/>
  <c r="AA44"/>
  <c r="AA45"/>
  <c r="AA46"/>
  <c r="P5"/>
  <c r="P6"/>
  <c r="P7"/>
  <c r="P8"/>
  <c r="P9"/>
  <c r="P10"/>
  <c r="P11"/>
  <c r="P12"/>
  <c r="P13"/>
  <c r="P14"/>
  <c r="P15"/>
  <c r="P16"/>
  <c r="P17"/>
  <c r="P18"/>
  <c r="P19"/>
  <c r="P20"/>
  <c r="P21"/>
  <c r="P22"/>
  <c r="P23"/>
  <c r="P24"/>
  <c r="P25"/>
  <c r="P26"/>
  <c r="E6" i="3"/>
  <c r="BW53" i="37" l="1"/>
  <c r="BW51"/>
  <c r="BW52"/>
  <c r="BY53"/>
  <c r="BY51"/>
  <c r="BY52"/>
  <c r="BV52"/>
  <c r="BV53"/>
  <c r="BV51"/>
  <c r="AH52"/>
  <c r="AH53"/>
  <c r="AH51"/>
  <c r="AV53"/>
  <c r="AV51"/>
  <c r="AV52"/>
  <c r="AX53"/>
  <c r="AX51"/>
  <c r="AX52"/>
  <c r="AZ53"/>
  <c r="AZ51"/>
  <c r="AZ52"/>
  <c r="BB53"/>
  <c r="BB51"/>
  <c r="BB52"/>
  <c r="BD53"/>
  <c r="BD51"/>
  <c r="BD52"/>
  <c r="BF53"/>
  <c r="BF51"/>
  <c r="BF52"/>
  <c r="BS53"/>
  <c r="BS51"/>
  <c r="BS52"/>
  <c r="BU53"/>
  <c r="BU52"/>
  <c r="BU51"/>
  <c r="AW52"/>
  <c r="AW53"/>
  <c r="AW51"/>
  <c r="BA52"/>
  <c r="BA53"/>
  <c r="BA51"/>
  <c r="BC52"/>
  <c r="BC53"/>
  <c r="BC51"/>
  <c r="BE52"/>
  <c r="BE53"/>
  <c r="BE51"/>
  <c r="BT52"/>
  <c r="BT53"/>
  <c r="BT51"/>
  <c r="AD51"/>
  <c r="AD53"/>
  <c r="AD52"/>
  <c r="DB53"/>
  <c r="DB52"/>
  <c r="DB51"/>
  <c r="DA52"/>
  <c r="DA51"/>
  <c r="DA53"/>
  <c r="DC53"/>
  <c r="DC52"/>
  <c r="DC51"/>
  <c r="AK52"/>
  <c r="AK53"/>
  <c r="AK51"/>
  <c r="AM52"/>
  <c r="AM53"/>
  <c r="AM51"/>
  <c r="AO52"/>
  <c r="AO53"/>
  <c r="AO51"/>
  <c r="AQ52"/>
  <c r="AQ53"/>
  <c r="AQ51"/>
  <c r="AS52"/>
  <c r="AS53"/>
  <c r="AS51"/>
  <c r="AL53"/>
  <c r="AL51"/>
  <c r="AL52"/>
  <c r="AN53"/>
  <c r="AN51"/>
  <c r="AN52"/>
  <c r="AP53"/>
  <c r="AP51"/>
  <c r="AP52"/>
  <c r="AR53"/>
  <c r="AR51"/>
  <c r="AR52"/>
  <c r="AT53"/>
  <c r="AT51"/>
  <c r="AT52"/>
  <c r="AF53"/>
  <c r="AF52"/>
  <c r="AF51"/>
  <c r="AE53"/>
  <c r="AE52"/>
  <c r="AE51"/>
  <c r="AG53"/>
  <c r="AG52"/>
  <c r="AG51"/>
  <c r="BG53"/>
  <c r="BG52"/>
  <c r="BG51"/>
  <c r="DG51"/>
  <c r="DG53"/>
  <c r="DG52"/>
  <c r="DF53"/>
  <c r="DF51"/>
  <c r="DF52"/>
  <c r="DE53"/>
  <c r="DE51"/>
  <c r="DE52"/>
  <c r="CX53"/>
  <c r="CX52"/>
  <c r="CX51"/>
  <c r="CZ53"/>
  <c r="CZ52"/>
  <c r="CZ51"/>
  <c r="CU53"/>
  <c r="CU52"/>
  <c r="CU51"/>
  <c r="CW53"/>
  <c r="CW52"/>
  <c r="CW51"/>
  <c r="CR53"/>
  <c r="CR52"/>
  <c r="CR51"/>
  <c r="CR55" s="1"/>
  <c r="CT51"/>
  <c r="CT53"/>
  <c r="CT57" s="1"/>
  <c r="CT52"/>
  <c r="AC51"/>
  <c r="AC55" s="1"/>
  <c r="AC53"/>
  <c r="AC52"/>
  <c r="CS53"/>
  <c r="CS52"/>
  <c r="CS51"/>
  <c r="CL53"/>
  <c r="CL51"/>
  <c r="CL52"/>
  <c r="CN53"/>
  <c r="CN51"/>
  <c r="CN52"/>
  <c r="CM52"/>
  <c r="CM53"/>
  <c r="CM51"/>
  <c r="CO52"/>
  <c r="CO53"/>
  <c r="CO51"/>
  <c r="CQ52"/>
  <c r="CQ53"/>
  <c r="CQ51"/>
  <c r="CH53"/>
  <c r="CH52"/>
  <c r="CH51"/>
  <c r="CI53"/>
  <c r="CI52"/>
  <c r="CI51"/>
  <c r="CK53"/>
  <c r="CK52"/>
  <c r="CK51"/>
  <c r="BI53"/>
  <c r="BI51"/>
  <c r="BI52"/>
  <c r="BK53"/>
  <c r="BK51"/>
  <c r="BK52"/>
  <c r="BM53"/>
  <c r="BM51"/>
  <c r="BM52"/>
  <c r="BO53"/>
  <c r="BO51"/>
  <c r="BO52"/>
  <c r="BQ53"/>
  <c r="BQ51"/>
  <c r="BQ52"/>
  <c r="BJ52"/>
  <c r="BJ53"/>
  <c r="BJ51"/>
  <c r="BL52"/>
  <c r="BL53"/>
  <c r="BL51"/>
  <c r="BN52"/>
  <c r="BN53"/>
  <c r="BN51"/>
  <c r="BP52"/>
  <c r="BP53"/>
  <c r="BP51"/>
  <c r="Y52"/>
  <c r="Y53"/>
  <c r="Y51"/>
  <c r="CG52"/>
  <c r="CG53"/>
  <c r="CG51"/>
  <c r="AJ52"/>
  <c r="AJ53"/>
  <c r="AJ57" s="1"/>
  <c r="AJ51"/>
  <c r="P52"/>
  <c r="P53"/>
  <c r="P51"/>
  <c r="CB52"/>
  <c r="CB53"/>
  <c r="CB51"/>
  <c r="Q53"/>
  <c r="Q51"/>
  <c r="Q52"/>
  <c r="S53"/>
  <c r="S51"/>
  <c r="S52"/>
  <c r="U53"/>
  <c r="U51"/>
  <c r="U52"/>
  <c r="W53"/>
  <c r="W51"/>
  <c r="W52"/>
  <c r="AB52"/>
  <c r="AB53"/>
  <c r="AB51"/>
  <c r="CA53"/>
  <c r="CA51"/>
  <c r="CA52"/>
  <c r="CD52"/>
  <c r="CD53"/>
  <c r="CD51"/>
  <c r="CF52"/>
  <c r="CF53"/>
  <c r="CF51"/>
  <c r="DH52"/>
  <c r="DH56" s="1"/>
  <c r="DH53"/>
  <c r="DH51"/>
  <c r="DH55" s="1"/>
  <c r="R52"/>
  <c r="R53"/>
  <c r="R51"/>
  <c r="T52"/>
  <c r="T53"/>
  <c r="T51"/>
  <c r="V52"/>
  <c r="V53"/>
  <c r="V51"/>
  <c r="X52"/>
  <c r="X53"/>
  <c r="X51"/>
  <c r="Z52"/>
  <c r="Z53"/>
  <c r="Z51"/>
  <c r="AI53"/>
  <c r="AI57" s="1"/>
  <c r="AI51"/>
  <c r="AI55" s="1"/>
  <c r="AI52"/>
  <c r="AI56" s="1"/>
  <c r="BH52"/>
  <c r="BH53"/>
  <c r="BH51"/>
  <c r="C7" i="33"/>
  <c r="C6" i="14"/>
  <c r="AR4" i="33"/>
  <c r="AU4" i="37" s="1"/>
  <c r="E9" i="3" s="1"/>
  <c r="X4" i="33"/>
  <c r="AA4" i="37" s="1"/>
  <c r="E7" i="3" s="1"/>
  <c r="DI4" i="37"/>
  <c r="E12" i="3" s="1"/>
  <c r="DI45" i="37"/>
  <c r="DI43"/>
  <c r="DI41"/>
  <c r="DI39"/>
  <c r="DI25"/>
  <c r="DI23"/>
  <c r="DI21"/>
  <c r="DI19"/>
  <c r="DI17"/>
  <c r="DI15"/>
  <c r="DI13"/>
  <c r="DI11"/>
  <c r="DI9"/>
  <c r="DI7"/>
  <c r="DI5"/>
  <c r="DI46"/>
  <c r="DI44"/>
  <c r="DI42"/>
  <c r="DI40"/>
  <c r="DI26"/>
  <c r="DI24"/>
  <c r="DI22"/>
  <c r="DI20"/>
  <c r="DI18"/>
  <c r="DI16"/>
  <c r="DI14"/>
  <c r="DI12"/>
  <c r="DI10"/>
  <c r="DI8"/>
  <c r="DI6"/>
  <c r="P57"/>
  <c r="P55"/>
  <c r="P56"/>
  <c r="CB56"/>
  <c r="CB57"/>
  <c r="CB55"/>
  <c r="R56"/>
  <c r="R57"/>
  <c r="R55"/>
  <c r="T56"/>
  <c r="T57"/>
  <c r="T55"/>
  <c r="V56"/>
  <c r="V57"/>
  <c r="V55"/>
  <c r="X56"/>
  <c r="X57"/>
  <c r="X55"/>
  <c r="Z56"/>
  <c r="Z57"/>
  <c r="Z55"/>
  <c r="AC57"/>
  <c r="AC56"/>
  <c r="AE57"/>
  <c r="AE55"/>
  <c r="AE56"/>
  <c r="AG57"/>
  <c r="AG55"/>
  <c r="AG56"/>
  <c r="AL56"/>
  <c r="AL57"/>
  <c r="AL55"/>
  <c r="AN56"/>
  <c r="AN57"/>
  <c r="AN55"/>
  <c r="AP56"/>
  <c r="AP57"/>
  <c r="AP55"/>
  <c r="AR56"/>
  <c r="AR57"/>
  <c r="AR55"/>
  <c r="AT56"/>
  <c r="AT57"/>
  <c r="AT55"/>
  <c r="AW57"/>
  <c r="AW55"/>
  <c r="AW56"/>
  <c r="AY57"/>
  <c r="AY55"/>
  <c r="AY56"/>
  <c r="BA57"/>
  <c r="BA55"/>
  <c r="BA56"/>
  <c r="BC57"/>
  <c r="BC55"/>
  <c r="BC56"/>
  <c r="BE57"/>
  <c r="BE55"/>
  <c r="BE56"/>
  <c r="BH56"/>
  <c r="BH57"/>
  <c r="BH55"/>
  <c r="BJ56"/>
  <c r="BJ57"/>
  <c r="BJ55"/>
  <c r="BL56"/>
  <c r="BL57"/>
  <c r="BL55"/>
  <c r="BN56"/>
  <c r="BN57"/>
  <c r="BN55"/>
  <c r="BP56"/>
  <c r="BP57"/>
  <c r="BP55"/>
  <c r="BR56"/>
  <c r="BR57"/>
  <c r="BR55"/>
  <c r="BT56"/>
  <c r="BT57"/>
  <c r="BT55"/>
  <c r="BV56"/>
  <c r="BV57"/>
  <c r="BV55"/>
  <c r="BX56"/>
  <c r="BX57"/>
  <c r="BX55"/>
  <c r="BZ56"/>
  <c r="BZ57"/>
  <c r="BZ55"/>
  <c r="CC57"/>
  <c r="CC55"/>
  <c r="CC56"/>
  <c r="CE57"/>
  <c r="CE55"/>
  <c r="CE56"/>
  <c r="CG57"/>
  <c r="CG55"/>
  <c r="CG56"/>
  <c r="CI57"/>
  <c r="CI55"/>
  <c r="CI56"/>
  <c r="CK57"/>
  <c r="CK55"/>
  <c r="CK56"/>
  <c r="CM57"/>
  <c r="CM55"/>
  <c r="CM56"/>
  <c r="CO57"/>
  <c r="CO55"/>
  <c r="CO56"/>
  <c r="CQ57"/>
  <c r="CQ55"/>
  <c r="CQ56"/>
  <c r="CS57"/>
  <c r="CS55"/>
  <c r="CS56"/>
  <c r="CU57"/>
  <c r="CU55"/>
  <c r="CU56"/>
  <c r="CW57"/>
  <c r="CW55"/>
  <c r="CW56"/>
  <c r="CY57"/>
  <c r="CY55"/>
  <c r="CY56"/>
  <c r="DA57"/>
  <c r="DA55"/>
  <c r="DA56"/>
  <c r="DC57"/>
  <c r="DC56"/>
  <c r="DC55"/>
  <c r="DE57"/>
  <c r="DE55"/>
  <c r="DE56"/>
  <c r="DG57"/>
  <c r="DG56"/>
  <c r="DG55"/>
  <c r="AJ56"/>
  <c r="AJ55"/>
  <c r="BG57"/>
  <c r="BG55"/>
  <c r="BG56"/>
  <c r="Q57"/>
  <c r="Q55"/>
  <c r="Q56"/>
  <c r="S57"/>
  <c r="S55"/>
  <c r="S56"/>
  <c r="U57"/>
  <c r="U55"/>
  <c r="U56"/>
  <c r="W57"/>
  <c r="W55"/>
  <c r="W56"/>
  <c r="Y57"/>
  <c r="Y55"/>
  <c r="Y56"/>
  <c r="AB56"/>
  <c r="AB57"/>
  <c r="AB55"/>
  <c r="AD56"/>
  <c r="AD57"/>
  <c r="AD55"/>
  <c r="AF56"/>
  <c r="AF57"/>
  <c r="AF55"/>
  <c r="AH56"/>
  <c r="AH57"/>
  <c r="AH55"/>
  <c r="AK57"/>
  <c r="AK55"/>
  <c r="AK56"/>
  <c r="AM57"/>
  <c r="AM55"/>
  <c r="AM56"/>
  <c r="AO57"/>
  <c r="AO55"/>
  <c r="AO56"/>
  <c r="AQ57"/>
  <c r="AQ55"/>
  <c r="AQ56"/>
  <c r="AS57"/>
  <c r="AS55"/>
  <c r="AS56"/>
  <c r="AV56"/>
  <c r="AV57"/>
  <c r="AV55"/>
  <c r="AX56"/>
  <c r="AX57"/>
  <c r="AX55"/>
  <c r="AZ56"/>
  <c r="AZ57"/>
  <c r="AZ55"/>
  <c r="BB56"/>
  <c r="BB57"/>
  <c r="BB55"/>
  <c r="BD56"/>
  <c r="BD57"/>
  <c r="BD55"/>
  <c r="BF56"/>
  <c r="BF57"/>
  <c r="BF55"/>
  <c r="BI57"/>
  <c r="BI55"/>
  <c r="BI56"/>
  <c r="BK57"/>
  <c r="BK55"/>
  <c r="BK56"/>
  <c r="BM57"/>
  <c r="BM55"/>
  <c r="BM56"/>
  <c r="BO57"/>
  <c r="BO55"/>
  <c r="BO56"/>
  <c r="BQ57"/>
  <c r="BQ55"/>
  <c r="BQ56"/>
  <c r="BS57"/>
  <c r="BS55"/>
  <c r="BS56"/>
  <c r="BU57"/>
  <c r="BU55"/>
  <c r="BU56"/>
  <c r="BW57"/>
  <c r="BW55"/>
  <c r="BW56"/>
  <c r="BY57"/>
  <c r="BY55"/>
  <c r="BY56"/>
  <c r="CA57"/>
  <c r="CA55"/>
  <c r="CA56"/>
  <c r="CD56"/>
  <c r="CD57"/>
  <c r="CD55"/>
  <c r="CF56"/>
  <c r="CF57"/>
  <c r="CF55"/>
  <c r="CH56"/>
  <c r="CH57"/>
  <c r="CH55"/>
  <c r="CJ56"/>
  <c r="CJ57"/>
  <c r="CJ55"/>
  <c r="CL56"/>
  <c r="CL57"/>
  <c r="CL55"/>
  <c r="CN56"/>
  <c r="CN57"/>
  <c r="CN55"/>
  <c r="CP56"/>
  <c r="CP57"/>
  <c r="CP55"/>
  <c r="CR56"/>
  <c r="CR57"/>
  <c r="CT56"/>
  <c r="CT55"/>
  <c r="CV56"/>
  <c r="CV57"/>
  <c r="CV55"/>
  <c r="CX56"/>
  <c r="CX57"/>
  <c r="CX55"/>
  <c r="DB56"/>
  <c r="DB57"/>
  <c r="DB55"/>
  <c r="DF56"/>
  <c r="DF57"/>
  <c r="DF55"/>
  <c r="DH57"/>
  <c r="C5" i="33"/>
  <c r="C4"/>
  <c r="B4"/>
  <c r="A4"/>
  <c r="C2"/>
  <c r="B2"/>
  <c r="A2"/>
  <c r="AU52" i="37" l="1"/>
  <c r="AU53"/>
  <c r="AU51"/>
  <c r="AU55" s="1"/>
  <c r="AA53"/>
  <c r="AA51"/>
  <c r="AA52"/>
  <c r="AA56" s="1"/>
  <c r="DI53"/>
  <c r="DI57" s="1"/>
  <c r="DI51"/>
  <c r="DI55" s="1"/>
  <c r="DI52"/>
  <c r="DI56" s="1"/>
  <c r="C8" i="33"/>
  <c r="C7" i="14"/>
  <c r="C8" i="37"/>
  <c r="AU57"/>
  <c r="AU56"/>
  <c r="AA55"/>
  <c r="AA57"/>
  <c r="B6" i="5"/>
  <c r="B7"/>
  <c r="B8"/>
  <c r="B9"/>
  <c r="B10"/>
  <c r="B11"/>
  <c r="B12"/>
  <c r="B13"/>
  <c r="B14"/>
  <c r="B15"/>
  <c r="B16"/>
  <c r="B17"/>
  <c r="B18"/>
  <c r="B19"/>
  <c r="B20"/>
  <c r="B21"/>
  <c r="B22"/>
  <c r="B23"/>
  <c r="B24"/>
  <c r="B25"/>
  <c r="B26"/>
  <c r="B27"/>
  <c r="B28"/>
  <c r="B29"/>
  <c r="B30"/>
  <c r="B31"/>
  <c r="B32"/>
  <c r="B33"/>
  <c r="B34"/>
  <c r="B35"/>
  <c r="B36"/>
  <c r="B37"/>
  <c r="B5"/>
  <c r="C9" i="33" l="1"/>
  <c r="C8" i="14"/>
  <c r="C9" i="37"/>
  <c r="B5" i="32"/>
  <c r="B6"/>
  <c r="B7"/>
  <c r="B8"/>
  <c r="B9"/>
  <c r="B10"/>
  <c r="B11"/>
  <c r="B12"/>
  <c r="B13"/>
  <c r="B14"/>
  <c r="B15"/>
  <c r="B16"/>
  <c r="B17"/>
  <c r="B18"/>
  <c r="B19"/>
  <c r="B20"/>
  <c r="B21"/>
  <c r="B22"/>
  <c r="B23"/>
  <c r="B24"/>
  <c r="B25"/>
  <c r="B26"/>
  <c r="B27"/>
  <c r="B28"/>
  <c r="B29"/>
  <c r="B30"/>
  <c r="B31"/>
  <c r="B32"/>
  <c r="B33"/>
  <c r="B34"/>
  <c r="B35"/>
  <c r="B36"/>
  <c r="B4"/>
  <c r="B5" i="31"/>
  <c r="C5" i="32"/>
  <c r="C6"/>
  <c r="C7"/>
  <c r="C8"/>
  <c r="C9"/>
  <c r="C10"/>
  <c r="C4"/>
  <c r="C6" i="5"/>
  <c r="C7"/>
  <c r="C8"/>
  <c r="C9"/>
  <c r="C10"/>
  <c r="C11"/>
  <c r="C5"/>
  <c r="C5" i="12"/>
  <c r="C10" i="33" l="1"/>
  <c r="C9" i="14"/>
  <c r="C10" i="37"/>
  <c r="D23" i="36"/>
  <c r="E23" s="1"/>
  <c r="Y5" i="32"/>
  <c r="Y6"/>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S28" i="11" s="1"/>
  <c r="Y29" i="32"/>
  <c r="Z29" s="1"/>
  <c r="S29" i="11" s="1"/>
  <c r="Y30" i="32"/>
  <c r="Z30" s="1"/>
  <c r="S30" i="11" s="1"/>
  <c r="Y31" i="32"/>
  <c r="Z31" s="1"/>
  <c r="S31" i="11" s="1"/>
  <c r="Y32" i="32"/>
  <c r="Z32" s="1"/>
  <c r="S32" i="11" s="1"/>
  <c r="Y33" i="32"/>
  <c r="Z33" s="1"/>
  <c r="S33" i="11" s="1"/>
  <c r="Y34" i="32"/>
  <c r="Z34" s="1"/>
  <c r="S34" i="11" s="1"/>
  <c r="Y35" i="32"/>
  <c r="Z35" s="1"/>
  <c r="S35" i="11" s="1"/>
  <c r="Y36" i="32"/>
  <c r="Z36" s="1"/>
  <c r="S36" i="11" s="1"/>
  <c r="Y37" i="32"/>
  <c r="Z37" s="1"/>
  <c r="Y4"/>
  <c r="Z4" s="1"/>
  <c r="P6" i="31"/>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P5"/>
  <c r="Q5" s="1"/>
  <c r="N6"/>
  <c r="N7"/>
  <c r="N8"/>
  <c r="N9"/>
  <c r="N10"/>
  <c r="N11"/>
  <c r="N12"/>
  <c r="N13"/>
  <c r="N14"/>
  <c r="N15"/>
  <c r="N16"/>
  <c r="N17"/>
  <c r="N18"/>
  <c r="N19"/>
  <c r="N20"/>
  <c r="N21"/>
  <c r="N22"/>
  <c r="N23"/>
  <c r="N24"/>
  <c r="N25"/>
  <c r="N26"/>
  <c r="N27"/>
  <c r="N28"/>
  <c r="N29"/>
  <c r="N30"/>
  <c r="N31"/>
  <c r="N32"/>
  <c r="N33"/>
  <c r="N34"/>
  <c r="N35"/>
  <c r="N36"/>
  <c r="N37"/>
  <c r="N5"/>
  <c r="S47" i="11" l="1"/>
  <c r="S37"/>
  <c r="C11" i="33"/>
  <c r="C10" i="14"/>
  <c r="C11" i="37"/>
  <c r="C12" i="5"/>
  <c r="C11" i="32"/>
  <c r="W37" i="30"/>
  <c r="AB37" i="33"/>
  <c r="R37" i="32"/>
  <c r="Z5"/>
  <c r="E22" i="36" s="1"/>
  <c r="D22"/>
  <c r="D20" s="1"/>
  <c r="E20" s="1"/>
  <c r="E19"/>
  <c r="D19"/>
  <c r="D6"/>
  <c r="E6" s="1"/>
  <c r="R6" i="11"/>
  <c r="R5"/>
  <c r="R6" i="31"/>
  <c r="R7"/>
  <c r="S7" s="1"/>
  <c r="D10" i="36"/>
  <c r="E10" s="1"/>
  <c r="U47" i="11" l="1"/>
  <c r="U37"/>
  <c r="R47"/>
  <c r="R37"/>
  <c r="C12" i="33"/>
  <c r="C11" i="14"/>
  <c r="C12" i="37"/>
  <c r="C12" i="32"/>
  <c r="C13" i="5"/>
  <c r="S6" i="31"/>
  <c r="E4" i="11"/>
  <c r="J4" i="37"/>
  <c r="J45"/>
  <c r="J43"/>
  <c r="J41"/>
  <c r="J39"/>
  <c r="J32"/>
  <c r="J25"/>
  <c r="J23"/>
  <c r="J21"/>
  <c r="J19"/>
  <c r="J17"/>
  <c r="J15"/>
  <c r="J13"/>
  <c r="J11"/>
  <c r="J9"/>
  <c r="J7"/>
  <c r="J46"/>
  <c r="J44"/>
  <c r="J42"/>
  <c r="J40"/>
  <c r="J38"/>
  <c r="J26"/>
  <c r="J24"/>
  <c r="J22"/>
  <c r="J20"/>
  <c r="J18"/>
  <c r="J16"/>
  <c r="J14"/>
  <c r="J12"/>
  <c r="J10"/>
  <c r="J8"/>
  <c r="J6"/>
  <c r="D25" i="11"/>
  <c r="D9"/>
  <c r="E40"/>
  <c r="F24"/>
  <c r="F12"/>
  <c r="H13"/>
  <c r="I25"/>
  <c r="D26"/>
  <c r="D22"/>
  <c r="D18"/>
  <c r="D14"/>
  <c r="D10"/>
  <c r="D6"/>
  <c r="E45"/>
  <c r="E41"/>
  <c r="F43"/>
  <c r="F39"/>
  <c r="F25"/>
  <c r="F21"/>
  <c r="F17"/>
  <c r="F13"/>
  <c r="F9"/>
  <c r="F5"/>
  <c r="H26"/>
  <c r="H22"/>
  <c r="H18"/>
  <c r="H14"/>
  <c r="H10"/>
  <c r="H6"/>
  <c r="I26"/>
  <c r="I22"/>
  <c r="I18"/>
  <c r="I14"/>
  <c r="I10"/>
  <c r="I6"/>
  <c r="J46"/>
  <c r="J42"/>
  <c r="J24"/>
  <c r="J20"/>
  <c r="J16"/>
  <c r="J12"/>
  <c r="J8"/>
  <c r="K46"/>
  <c r="K42"/>
  <c r="K24"/>
  <c r="K20"/>
  <c r="K16"/>
  <c r="K12"/>
  <c r="K8"/>
  <c r="L4"/>
  <c r="L43"/>
  <c r="L39"/>
  <c r="L25"/>
  <c r="L21"/>
  <c r="L17"/>
  <c r="L13"/>
  <c r="R44"/>
  <c r="R40"/>
  <c r="R26"/>
  <c r="R22"/>
  <c r="R18"/>
  <c r="R14"/>
  <c r="R10"/>
  <c r="S44"/>
  <c r="S40"/>
  <c r="S26"/>
  <c r="S22"/>
  <c r="S18"/>
  <c r="S14"/>
  <c r="S10"/>
  <c r="S6"/>
  <c r="U45"/>
  <c r="U41"/>
  <c r="U27"/>
  <c r="U23"/>
  <c r="U19"/>
  <c r="U15"/>
  <c r="U11"/>
  <c r="U7"/>
  <c r="V25"/>
  <c r="V21"/>
  <c r="V17"/>
  <c r="V13"/>
  <c r="V9"/>
  <c r="D17"/>
  <c r="F42"/>
  <c r="H21"/>
  <c r="I4"/>
  <c r="I17"/>
  <c r="I13"/>
  <c r="I9"/>
  <c r="I5"/>
  <c r="J45"/>
  <c r="J41"/>
  <c r="J27"/>
  <c r="J23"/>
  <c r="J19"/>
  <c r="J15"/>
  <c r="J11"/>
  <c r="J7"/>
  <c r="K45"/>
  <c r="K41"/>
  <c r="K27"/>
  <c r="K23"/>
  <c r="K19"/>
  <c r="K15"/>
  <c r="K11"/>
  <c r="K7"/>
  <c r="L46"/>
  <c r="L42"/>
  <c r="L24"/>
  <c r="L20"/>
  <c r="L16"/>
  <c r="L12"/>
  <c r="R43"/>
  <c r="R39"/>
  <c r="R25"/>
  <c r="R21"/>
  <c r="R17"/>
  <c r="R13"/>
  <c r="R9"/>
  <c r="S43"/>
  <c r="S39"/>
  <c r="S25"/>
  <c r="S21"/>
  <c r="S17"/>
  <c r="S13"/>
  <c r="S9"/>
  <c r="S5"/>
  <c r="U44"/>
  <c r="U40"/>
  <c r="U26"/>
  <c r="U22"/>
  <c r="U18"/>
  <c r="U14"/>
  <c r="U10"/>
  <c r="U6"/>
  <c r="V24"/>
  <c r="V20"/>
  <c r="V16"/>
  <c r="V12"/>
  <c r="V8"/>
  <c r="D13"/>
  <c r="E44"/>
  <c r="F16"/>
  <c r="H17"/>
  <c r="D20"/>
  <c r="D12"/>
  <c r="D8"/>
  <c r="E43"/>
  <c r="F45"/>
  <c r="F27"/>
  <c r="F15"/>
  <c r="H24"/>
  <c r="H20"/>
  <c r="H16"/>
  <c r="H12"/>
  <c r="H8"/>
  <c r="I24"/>
  <c r="I20"/>
  <c r="I16"/>
  <c r="I12"/>
  <c r="I8"/>
  <c r="J4"/>
  <c r="J44"/>
  <c r="J40"/>
  <c r="J26"/>
  <c r="J22"/>
  <c r="J18"/>
  <c r="J14"/>
  <c r="J10"/>
  <c r="J6"/>
  <c r="K44"/>
  <c r="K40"/>
  <c r="K26"/>
  <c r="K22"/>
  <c r="K18"/>
  <c r="K14"/>
  <c r="K10"/>
  <c r="K6"/>
  <c r="L45"/>
  <c r="L41"/>
  <c r="L27"/>
  <c r="L23"/>
  <c r="L19"/>
  <c r="L15"/>
  <c r="L11"/>
  <c r="R46"/>
  <c r="R42"/>
  <c r="R24"/>
  <c r="R20"/>
  <c r="R16"/>
  <c r="R12"/>
  <c r="R8"/>
  <c r="S46"/>
  <c r="S42"/>
  <c r="S24"/>
  <c r="S20"/>
  <c r="S16"/>
  <c r="S12"/>
  <c r="S8"/>
  <c r="U43"/>
  <c r="U39"/>
  <c r="U25"/>
  <c r="U21"/>
  <c r="U17"/>
  <c r="U13"/>
  <c r="U9"/>
  <c r="U5"/>
  <c r="V27"/>
  <c r="V23"/>
  <c r="V19"/>
  <c r="V15"/>
  <c r="V11"/>
  <c r="V7"/>
  <c r="D21"/>
  <c r="F46"/>
  <c r="F20"/>
  <c r="F8"/>
  <c r="H25"/>
  <c r="H9"/>
  <c r="I21"/>
  <c r="D24"/>
  <c r="D16"/>
  <c r="E39"/>
  <c r="F41"/>
  <c r="F23"/>
  <c r="F19"/>
  <c r="F11"/>
  <c r="F7"/>
  <c r="D27"/>
  <c r="D23"/>
  <c r="D19"/>
  <c r="D15"/>
  <c r="D11"/>
  <c r="D7"/>
  <c r="E46"/>
  <c r="E42"/>
  <c r="F44"/>
  <c r="F40"/>
  <c r="F26"/>
  <c r="F22"/>
  <c r="F18"/>
  <c r="F14"/>
  <c r="F10"/>
  <c r="F6"/>
  <c r="H27"/>
  <c r="H23"/>
  <c r="H19"/>
  <c r="H15"/>
  <c r="H11"/>
  <c r="H7"/>
  <c r="I27"/>
  <c r="I23"/>
  <c r="I19"/>
  <c r="I15"/>
  <c r="I11"/>
  <c r="I7"/>
  <c r="J5"/>
  <c r="J43"/>
  <c r="J39"/>
  <c r="J25"/>
  <c r="J21"/>
  <c r="J17"/>
  <c r="J13"/>
  <c r="J9"/>
  <c r="K4"/>
  <c r="K43"/>
  <c r="K39"/>
  <c r="K25"/>
  <c r="K21"/>
  <c r="K17"/>
  <c r="K13"/>
  <c r="K9"/>
  <c r="K5"/>
  <c r="L44"/>
  <c r="L40"/>
  <c r="L26"/>
  <c r="L22"/>
  <c r="L18"/>
  <c r="L14"/>
  <c r="L10"/>
  <c r="R45"/>
  <c r="R41"/>
  <c r="R27"/>
  <c r="R23"/>
  <c r="R19"/>
  <c r="R15"/>
  <c r="R11"/>
  <c r="R7"/>
  <c r="S45"/>
  <c r="S41"/>
  <c r="S27"/>
  <c r="S23"/>
  <c r="S19"/>
  <c r="S15"/>
  <c r="S11"/>
  <c r="S7"/>
  <c r="U46"/>
  <c r="U42"/>
  <c r="U24"/>
  <c r="U20"/>
  <c r="U16"/>
  <c r="U12"/>
  <c r="U8"/>
  <c r="V5"/>
  <c r="V26"/>
  <c r="V22"/>
  <c r="V18"/>
  <c r="V14"/>
  <c r="V10"/>
  <c r="V6"/>
  <c r="O45"/>
  <c r="P45"/>
  <c r="O41"/>
  <c r="P41"/>
  <c r="O27"/>
  <c r="P27"/>
  <c r="O23"/>
  <c r="P23"/>
  <c r="O19"/>
  <c r="P19"/>
  <c r="O15"/>
  <c r="P15"/>
  <c r="O11"/>
  <c r="P11"/>
  <c r="O7"/>
  <c r="P7"/>
  <c r="P44"/>
  <c r="O44"/>
  <c r="P40"/>
  <c r="O40"/>
  <c r="P26"/>
  <c r="O26"/>
  <c r="P22"/>
  <c r="O22"/>
  <c r="P18"/>
  <c r="O18"/>
  <c r="P14"/>
  <c r="O14"/>
  <c r="P10"/>
  <c r="O10"/>
  <c r="P6"/>
  <c r="O6"/>
  <c r="O43"/>
  <c r="P43"/>
  <c r="O39"/>
  <c r="P39"/>
  <c r="O25"/>
  <c r="P25"/>
  <c r="O21"/>
  <c r="P21"/>
  <c r="O17"/>
  <c r="P17"/>
  <c r="O13"/>
  <c r="P13"/>
  <c r="O9"/>
  <c r="P9"/>
  <c r="O5"/>
  <c r="P5"/>
  <c r="P46"/>
  <c r="O46"/>
  <c r="P42"/>
  <c r="O42"/>
  <c r="P24"/>
  <c r="O24"/>
  <c r="P20"/>
  <c r="O20"/>
  <c r="P16"/>
  <c r="O16"/>
  <c r="P12"/>
  <c r="O12"/>
  <c r="P8"/>
  <c r="O8"/>
  <c r="R36" i="31"/>
  <c r="S36" s="1"/>
  <c r="N35" i="11" s="1"/>
  <c r="R34" i="31"/>
  <c r="S34" s="1"/>
  <c r="N33" i="11" s="1"/>
  <c r="R32" i="31"/>
  <c r="S32" s="1"/>
  <c r="N31" i="11" s="1"/>
  <c r="R30" i="31"/>
  <c r="S30" s="1"/>
  <c r="N29" i="11" s="1"/>
  <c r="R28" i="31"/>
  <c r="S28" s="1"/>
  <c r="R26"/>
  <c r="S26" s="1"/>
  <c r="R24"/>
  <c r="S24" s="1"/>
  <c r="R22"/>
  <c r="S22" s="1"/>
  <c r="R20"/>
  <c r="S20" s="1"/>
  <c r="R18"/>
  <c r="S18" s="1"/>
  <c r="R16"/>
  <c r="S16" s="1"/>
  <c r="R14"/>
  <c r="S14" s="1"/>
  <c r="R12"/>
  <c r="S12" s="1"/>
  <c r="R10"/>
  <c r="S10" s="1"/>
  <c r="R37"/>
  <c r="S37" s="1"/>
  <c r="N36" i="11" s="1"/>
  <c r="R35" i="31"/>
  <c r="S35" s="1"/>
  <c r="N34" i="11" s="1"/>
  <c r="R33" i="31"/>
  <c r="S33" s="1"/>
  <c r="N32" i="11" s="1"/>
  <c r="R31" i="31"/>
  <c r="S31" s="1"/>
  <c r="N30" i="11" s="1"/>
  <c r="R29" i="31"/>
  <c r="S29" s="1"/>
  <c r="N28" i="11" s="1"/>
  <c r="R27" i="31"/>
  <c r="S27" s="1"/>
  <c r="R25"/>
  <c r="S25" s="1"/>
  <c r="R23"/>
  <c r="S23" s="1"/>
  <c r="R21"/>
  <c r="S21" s="1"/>
  <c r="R19"/>
  <c r="S19" s="1"/>
  <c r="R17"/>
  <c r="S17" s="1"/>
  <c r="R15"/>
  <c r="S15" s="1"/>
  <c r="R13"/>
  <c r="S13" s="1"/>
  <c r="R11"/>
  <c r="S11" s="1"/>
  <c r="R8"/>
  <c r="S8" s="1"/>
  <c r="R9"/>
  <c r="S9" s="1"/>
  <c r="R5"/>
  <c r="D17" i="36" s="1"/>
  <c r="B5" i="3"/>
  <c r="B2" i="32"/>
  <c r="A2" i="30"/>
  <c r="A2" i="32"/>
  <c r="A3" i="31"/>
  <c r="A3" i="12"/>
  <c r="H4" i="11"/>
  <c r="E51" l="1"/>
  <c r="E52"/>
  <c r="E50"/>
  <c r="I51"/>
  <c r="I52"/>
  <c r="I50"/>
  <c r="J52"/>
  <c r="J51"/>
  <c r="J50"/>
  <c r="K51"/>
  <c r="K52"/>
  <c r="K50"/>
  <c r="C13" i="33"/>
  <c r="C12" i="14"/>
  <c r="C13" i="37"/>
  <c r="C14" i="5"/>
  <c r="C13" i="32"/>
  <c r="N5" i="11"/>
  <c r="D16" i="36"/>
  <c r="E16" s="1"/>
  <c r="S5" i="31"/>
  <c r="E17" i="36" s="1"/>
  <c r="J5" i="37"/>
  <c r="H5" i="11"/>
  <c r="H52" s="1"/>
  <c r="N14"/>
  <c r="N22"/>
  <c r="N40"/>
  <c r="N6"/>
  <c r="N15"/>
  <c r="N23"/>
  <c r="N41"/>
  <c r="N7"/>
  <c r="N16"/>
  <c r="N24"/>
  <c r="N42"/>
  <c r="N9"/>
  <c r="N17"/>
  <c r="N25"/>
  <c r="N43"/>
  <c r="N18"/>
  <c r="N44"/>
  <c r="N27"/>
  <c r="O4"/>
  <c r="N10"/>
  <c r="N26"/>
  <c r="N11"/>
  <c r="N19"/>
  <c r="N45"/>
  <c r="D5"/>
  <c r="N12"/>
  <c r="N20"/>
  <c r="N46"/>
  <c r="N13"/>
  <c r="N21"/>
  <c r="N39"/>
  <c r="U4"/>
  <c r="V4"/>
  <c r="P4"/>
  <c r="S4"/>
  <c r="F4"/>
  <c r="C2" i="32"/>
  <c r="F52" i="11" l="1"/>
  <c r="F51"/>
  <c r="F50"/>
  <c r="H50"/>
  <c r="H51"/>
  <c r="O52"/>
  <c r="O51"/>
  <c r="O50"/>
  <c r="P52"/>
  <c r="P51"/>
  <c r="P50"/>
  <c r="S51"/>
  <c r="S52"/>
  <c r="S50"/>
  <c r="U51"/>
  <c r="U52"/>
  <c r="U50"/>
  <c r="V51"/>
  <c r="V52"/>
  <c r="V50"/>
  <c r="C14" i="33"/>
  <c r="C14" i="37"/>
  <c r="C13" i="14"/>
  <c r="C14" i="32"/>
  <c r="C15" i="5"/>
  <c r="N8" i="11"/>
  <c r="R4"/>
  <c r="N4"/>
  <c r="B37" i="31"/>
  <c r="B36"/>
  <c r="B35"/>
  <c r="B34"/>
  <c r="B33"/>
  <c r="B32"/>
  <c r="B31"/>
  <c r="B30"/>
  <c r="B29"/>
  <c r="B28"/>
  <c r="B27"/>
  <c r="B26"/>
  <c r="B25"/>
  <c r="B24"/>
  <c r="B23"/>
  <c r="B22"/>
  <c r="B21"/>
  <c r="B20"/>
  <c r="B19"/>
  <c r="B18"/>
  <c r="B17"/>
  <c r="C16"/>
  <c r="B16"/>
  <c r="C15"/>
  <c r="B15"/>
  <c r="C14"/>
  <c r="B14"/>
  <c r="C13"/>
  <c r="B13"/>
  <c r="C12"/>
  <c r="B12"/>
  <c r="C11"/>
  <c r="B11"/>
  <c r="C10"/>
  <c r="B10"/>
  <c r="C9"/>
  <c r="B9"/>
  <c r="C8"/>
  <c r="B8"/>
  <c r="C7"/>
  <c r="B7"/>
  <c r="C6"/>
  <c r="B6"/>
  <c r="C5"/>
  <c r="A5"/>
  <c r="C3"/>
  <c r="B3"/>
  <c r="B36" i="30"/>
  <c r="B35"/>
  <c r="B34"/>
  <c r="B33"/>
  <c r="B32"/>
  <c r="B31"/>
  <c r="B30"/>
  <c r="B29"/>
  <c r="B28"/>
  <c r="B27"/>
  <c r="B26"/>
  <c r="B25"/>
  <c r="B24"/>
  <c r="B23"/>
  <c r="B22"/>
  <c r="B21"/>
  <c r="B20"/>
  <c r="B19"/>
  <c r="B18"/>
  <c r="B17"/>
  <c r="B16"/>
  <c r="C15"/>
  <c r="B15"/>
  <c r="C14"/>
  <c r="B14"/>
  <c r="C13"/>
  <c r="B13"/>
  <c r="C12"/>
  <c r="B12"/>
  <c r="C11"/>
  <c r="B11"/>
  <c r="C10"/>
  <c r="B10"/>
  <c r="C9"/>
  <c r="B9"/>
  <c r="C8"/>
  <c r="B8"/>
  <c r="C7"/>
  <c r="B7"/>
  <c r="C6"/>
  <c r="B6"/>
  <c r="C5"/>
  <c r="B5"/>
  <c r="C4"/>
  <c r="B4"/>
  <c r="A4"/>
  <c r="C2"/>
  <c r="B2"/>
  <c r="A5" i="12"/>
  <c r="N51" i="11" l="1"/>
  <c r="N52"/>
  <c r="N50"/>
  <c r="Q50" s="1"/>
  <c r="Q54" s="1"/>
  <c r="R51"/>
  <c r="R52"/>
  <c r="R50"/>
  <c r="C15" i="37"/>
  <c r="C15" i="33"/>
  <c r="C14" i="14"/>
  <c r="C16" i="5"/>
  <c r="C15" i="32"/>
  <c r="C15" i="14" l="1"/>
  <c r="C16" i="37"/>
  <c r="C16" i="33"/>
  <c r="C16" i="32"/>
  <c r="C17" i="5"/>
  <c r="C16" i="30"/>
  <c r="C17" i="31"/>
  <c r="Q51" i="11"/>
  <c r="Q55" s="1"/>
  <c r="Q52"/>
  <c r="Q56" s="1"/>
  <c r="T50"/>
  <c r="C16" i="14" l="1"/>
  <c r="C17" i="37"/>
  <c r="C18" i="5"/>
  <c r="C17" i="33"/>
  <c r="C17" i="32"/>
  <c r="C17" i="30"/>
  <c r="C18" i="31"/>
  <c r="W50" i="11"/>
  <c r="W54" s="1"/>
  <c r="T54"/>
  <c r="CZ44" i="37"/>
  <c r="CZ42"/>
  <c r="CZ40"/>
  <c r="CZ45"/>
  <c r="CZ43"/>
  <c r="CZ41"/>
  <c r="CZ39"/>
  <c r="L7" i="11"/>
  <c r="L6"/>
  <c r="L9"/>
  <c r="L8"/>
  <c r="B5"/>
  <c r="B6"/>
  <c r="B7"/>
  <c r="B8"/>
  <c r="B9"/>
  <c r="B10"/>
  <c r="B11"/>
  <c r="B12"/>
  <c r="B13"/>
  <c r="B14"/>
  <c r="B15"/>
  <c r="B16"/>
  <c r="B17"/>
  <c r="B18"/>
  <c r="B19"/>
  <c r="B20"/>
  <c r="B21"/>
  <c r="B22"/>
  <c r="B23"/>
  <c r="B24"/>
  <c r="B25"/>
  <c r="B26"/>
  <c r="B27"/>
  <c r="C15" i="12"/>
  <c r="C16"/>
  <c r="C17"/>
  <c r="C18"/>
  <c r="C19"/>
  <c r="B8"/>
  <c r="B9"/>
  <c r="B10"/>
  <c r="B11"/>
  <c r="B12"/>
  <c r="B13"/>
  <c r="B14"/>
  <c r="B15"/>
  <c r="B16"/>
  <c r="B17"/>
  <c r="B18"/>
  <c r="B19"/>
  <c r="B20"/>
  <c r="B21"/>
  <c r="B22"/>
  <c r="B23"/>
  <c r="B24"/>
  <c r="B25"/>
  <c r="B26"/>
  <c r="B27"/>
  <c r="B28"/>
  <c r="B29"/>
  <c r="B30"/>
  <c r="B31"/>
  <c r="B32"/>
  <c r="B33"/>
  <c r="B34"/>
  <c r="B35"/>
  <c r="B36"/>
  <c r="B37"/>
  <c r="A2" i="11"/>
  <c r="B2"/>
  <c r="C2"/>
  <c r="A4"/>
  <c r="B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D18"/>
  <c r="E18"/>
  <c r="F18" s="1"/>
  <c r="K18" s="1"/>
  <c r="L18" s="1"/>
  <c r="G18"/>
  <c r="H18" s="1"/>
  <c r="I18"/>
  <c r="J18" s="1"/>
  <c r="B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D19"/>
  <c r="E19"/>
  <c r="F19" s="1"/>
  <c r="AC19" s="1"/>
  <c r="AD19" s="1"/>
  <c r="G19"/>
  <c r="H19" s="1"/>
  <c r="I19"/>
  <c r="J19" s="1"/>
  <c r="K19"/>
  <c r="L19" s="1"/>
  <c r="M19"/>
  <c r="N19" s="1"/>
  <c r="O19"/>
  <c r="P19" s="1"/>
  <c r="Q19"/>
  <c r="R19" s="1"/>
  <c r="S19"/>
  <c r="T19" s="1"/>
  <c r="U19"/>
  <c r="V19" s="1"/>
  <c r="W19"/>
  <c r="X19" s="1"/>
  <c r="Y19"/>
  <c r="Z19" s="1"/>
  <c r="AA19"/>
  <c r="AB19" s="1"/>
  <c r="B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D19"/>
  <c r="E19"/>
  <c r="G19"/>
  <c r="H19" s="1"/>
  <c r="I19"/>
  <c r="J19" s="1"/>
  <c r="K19"/>
  <c r="M19"/>
  <c r="O19"/>
  <c r="N19" s="1"/>
  <c r="Q19"/>
  <c r="P19" s="1"/>
  <c r="S19"/>
  <c r="U19"/>
  <c r="V19" s="1"/>
  <c r="W19"/>
  <c r="X19" s="1"/>
  <c r="Y19"/>
  <c r="Z19" s="1"/>
  <c r="AA19"/>
  <c r="AB19" s="1"/>
  <c r="AC19"/>
  <c r="AD19" s="1"/>
  <c r="AE19"/>
  <c r="AF19" s="1"/>
  <c r="AG19"/>
  <c r="AH19" s="1"/>
  <c r="AI19"/>
  <c r="AJ19" s="1"/>
  <c r="AK19"/>
  <c r="AL19" s="1"/>
  <c r="AM19"/>
  <c r="AN19" s="1"/>
  <c r="AO19"/>
  <c r="AP19" s="1"/>
  <c r="B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BE4" s="1"/>
  <c r="B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D4" i="11"/>
  <c r="A3" i="14"/>
  <c r="D51" i="11" l="1"/>
  <c r="D52"/>
  <c r="D50"/>
  <c r="C18" i="32"/>
  <c r="C19" i="5"/>
  <c r="C17" i="14"/>
  <c r="C18" i="37"/>
  <c r="C18" i="33"/>
  <c r="C18" i="30"/>
  <c r="C19" i="31"/>
  <c r="A5" i="37"/>
  <c r="A5" i="32"/>
  <c r="G52" i="11"/>
  <c r="G56" s="1"/>
  <c r="G51"/>
  <c r="G55" s="1"/>
  <c r="G50"/>
  <c r="G54" s="1"/>
  <c r="CZ56" i="37"/>
  <c r="CZ57"/>
  <c r="CZ55"/>
  <c r="T30" i="27"/>
  <c r="T17"/>
  <c r="L22"/>
  <c r="AQ22" s="1"/>
  <c r="AR22" s="1"/>
  <c r="F18"/>
  <c r="A5" i="18"/>
  <c r="A5" i="33"/>
  <c r="T22" i="27"/>
  <c r="L5" i="11"/>
  <c r="T21" i="27"/>
  <c r="R14"/>
  <c r="T26"/>
  <c r="T16"/>
  <c r="F14"/>
  <c r="T13"/>
  <c r="L28"/>
  <c r="AQ28" s="1"/>
  <c r="AR28" s="1"/>
  <c r="R18"/>
  <c r="L12"/>
  <c r="AQ12" s="1"/>
  <c r="AR12" s="1"/>
  <c r="T51" i="11"/>
  <c r="T52"/>
  <c r="A5" i="27"/>
  <c r="F9"/>
  <c r="L9"/>
  <c r="AQ9" s="1"/>
  <c r="AR9" s="1"/>
  <c r="F5"/>
  <c r="L5"/>
  <c r="AQ5" s="1"/>
  <c r="AR5" s="1"/>
  <c r="F33"/>
  <c r="L33"/>
  <c r="AQ33" s="1"/>
  <c r="AR33" s="1"/>
  <c r="T6"/>
  <c r="R6"/>
  <c r="L6"/>
  <c r="AQ6" s="1"/>
  <c r="AR6" s="1"/>
  <c r="F6"/>
  <c r="R24"/>
  <c r="T24"/>
  <c r="T8"/>
  <c r="R8"/>
  <c r="L8"/>
  <c r="AQ8" s="1"/>
  <c r="AR8" s="1"/>
  <c r="F8"/>
  <c r="F30"/>
  <c r="L30"/>
  <c r="AQ30" s="1"/>
  <c r="AR30" s="1"/>
  <c r="F7"/>
  <c r="L7"/>
  <c r="AQ7" s="1"/>
  <c r="AR7" s="1"/>
  <c r="T20"/>
  <c r="L16"/>
  <c r="AQ16" s="1"/>
  <c r="AR16" s="1"/>
  <c r="T34"/>
  <c r="L32"/>
  <c r="AQ32" s="1"/>
  <c r="AR32" s="1"/>
  <c r="T29"/>
  <c r="L24"/>
  <c r="AQ24" s="1"/>
  <c r="AR24" s="1"/>
  <c r="L20"/>
  <c r="AQ20" s="1"/>
  <c r="AR20" s="1"/>
  <c r="F27"/>
  <c r="L27"/>
  <c r="AQ27" s="1"/>
  <c r="AR27" s="1"/>
  <c r="R19"/>
  <c r="T19"/>
  <c r="T15"/>
  <c r="T11"/>
  <c r="T10"/>
  <c r="T4"/>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L51" i="11" l="1"/>
  <c r="L52"/>
  <c r="L50"/>
  <c r="M50" s="1"/>
  <c r="M54" s="1"/>
  <c r="C18" i="14"/>
  <c r="C19" i="37"/>
  <c r="C19" i="32"/>
  <c r="C19" i="33"/>
  <c r="C20" i="5"/>
  <c r="C19" i="30"/>
  <c r="C20" i="31"/>
  <c r="C20" i="12"/>
  <c r="C19" i="24"/>
  <c r="C19" i="19"/>
  <c r="C19" i="27"/>
  <c r="C19" i="16"/>
  <c r="C18" i="25"/>
  <c r="C18" i="20"/>
  <c r="C19" i="18"/>
  <c r="C19" i="23"/>
  <c r="A6" i="37"/>
  <c r="A6" i="32"/>
  <c r="M52" i="11"/>
  <c r="M56" s="1"/>
  <c r="M51"/>
  <c r="M55" s="1"/>
  <c r="W51"/>
  <c r="W55" s="1"/>
  <c r="T55"/>
  <c r="W52"/>
  <c r="W56" s="1"/>
  <c r="T56"/>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4" i="33"/>
  <c r="C24" i="32"/>
  <c r="C25" i="31"/>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7" i="33" l="1"/>
  <c r="C47" i="11"/>
  <c r="C37" i="30"/>
  <c r="C38" i="5"/>
  <c r="C36" i="14"/>
  <c r="C37" i="37"/>
  <c r="C38" i="12"/>
  <c r="C37" i="32"/>
  <c r="C38" i="31"/>
  <c r="A24" i="33"/>
  <c r="A24" i="37"/>
  <c r="A25" i="31"/>
  <c r="A24" i="30"/>
  <c r="A25" i="12"/>
  <c r="A24" i="27"/>
  <c r="A23" i="14"/>
  <c r="A25" i="32" s="1"/>
  <c r="A24" i="19"/>
  <c r="A23" i="13"/>
  <c r="A24" i="23"/>
  <c r="A23" i="25"/>
  <c r="A24" i="11"/>
  <c r="A24" i="24"/>
  <c r="A24" i="18"/>
  <c r="A25" i="5"/>
  <c r="A24" i="17"/>
  <c r="A23" i="20"/>
  <c r="C38" i="33" l="1"/>
  <c r="C38" i="30"/>
  <c r="C39" i="12"/>
  <c r="C38" i="32"/>
  <c r="C39" i="31"/>
  <c r="C38" i="37"/>
  <c r="C48" i="1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7" i="32" s="1"/>
  <c r="A26" i="19"/>
  <c r="A26" i="23"/>
  <c r="A26" i="24"/>
  <c r="A26" i="11"/>
  <c r="A26" i="17"/>
  <c r="A25" i="25"/>
  <c r="A26" i="18"/>
  <c r="A27" i="5"/>
  <c r="A26" i="27"/>
  <c r="A27" i="33" l="1"/>
  <c r="A28" i="12"/>
  <c r="A28" i="31"/>
  <c r="A27" i="30"/>
  <c r="A26" i="14"/>
  <c r="A28" i="32" s="1"/>
  <c r="A28" i="5"/>
  <c r="A27" i="17"/>
  <c r="A27" i="27"/>
  <c r="A26" i="20"/>
  <c r="A27" i="19"/>
  <c r="A27" i="11"/>
  <c r="A27" i="18"/>
  <c r="A26" i="13"/>
  <c r="A27" i="23"/>
  <c r="A27" i="24"/>
  <c r="A26" i="25"/>
  <c r="A28" i="33" l="1"/>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c r="D8"/>
  <c r="D11"/>
  <c r="D10"/>
  <c r="D9"/>
  <c r="D6"/>
  <c r="A48" i="37" l="1"/>
  <c r="A38" i="33"/>
  <c r="A38" i="30"/>
  <c r="A39" i="31"/>
  <c r="A48" i="11"/>
  <c r="A38" i="32"/>
  <c r="A39" i="12"/>
  <c r="A39" i="5"/>
  <c r="CV12" i="33"/>
  <c r="DD12" i="37"/>
  <c r="DD52" l="1"/>
  <c r="DD53"/>
  <c r="DD51"/>
  <c r="DD55" s="1"/>
  <c r="DD57"/>
  <c r="DD56"/>
</calcChain>
</file>

<file path=xl/sharedStrings.xml><?xml version="1.0" encoding="utf-8"?>
<sst xmlns="http://schemas.openxmlformats.org/spreadsheetml/2006/main" count="597" uniqueCount="358">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</sst>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
      <b/>
      <sz val="16"/>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2">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8" xfId="1" applyNumberFormat="1"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11"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13" fillId="0" borderId="24" xfId="0" applyFont="1" applyBorder="1" applyAlignment="1" applyProtection="1">
      <protection hidden="1"/>
    </xf>
    <xf numFmtId="0" fontId="35" fillId="0" borderId="0" xfId="0" applyFont="1" applyAlignment="1" applyProtection="1">
      <protection hidden="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19" fillId="0" borderId="1" xfId="0" applyFont="1" applyBorder="1" applyAlignment="1" applyProtection="1">
      <alignment horizontal="left" vertical="center" wrapText="1"/>
      <protection hidden="1"/>
    </xf>
    <xf numFmtId="0" fontId="23" fillId="0" borderId="0" xfId="0" applyFont="1" applyBorder="1" applyAlignment="1">
      <alignment horizontal="center" vertical="center" wrapText="1"/>
    </xf>
    <xf numFmtId="0" fontId="23" fillId="0" borderId="0" xfId="0" applyFont="1" applyBorder="1" applyAlignment="1">
      <alignment horizontal="right" vertical="center" wrapText="1"/>
    </xf>
    <xf numFmtId="0" fontId="35" fillId="0" borderId="0" xfId="0" applyFont="1" applyAlignment="1" applyProtection="1">
      <alignment horizontal="center"/>
      <protection hidden="1"/>
    </xf>
    <xf numFmtId="0" fontId="35" fillId="0" borderId="24" xfId="0" applyFont="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4" borderId="1" xfId="0" applyFont="1" applyFill="1" applyBorder="1" applyAlignment="1" applyProtection="1">
      <alignment horizontal="left" vertical="center" wrapText="1"/>
      <protection hidden="1"/>
    </xf>
    <xf numFmtId="0" fontId="19" fillId="0" borderId="17"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36" fillId="0" borderId="0" xfId="0" applyFont="1" applyAlignment="1">
      <alignment horizontal="center" vertical="center" wrapText="1"/>
    </xf>
    <xf numFmtId="0" fontId="36" fillId="0" borderId="0" xfId="0" applyFont="1" applyAlignment="1">
      <alignment horizontal="right"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164" fontId="17" fillId="0" borderId="4" xfId="0" applyNumberFormat="1" applyFont="1" applyBorder="1"/>
    <xf numFmtId="164" fontId="17" fillId="0" borderId="6" xfId="0" applyNumberFormat="1" applyFont="1" applyBorder="1"/>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shape val="cone"/>
        <c:axId val="89159552"/>
        <c:axId val="89161088"/>
        <c:axId val="0"/>
      </c:bar3DChart>
      <c:catAx>
        <c:axId val="8915955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161088"/>
        <c:crosses val="autoZero"/>
        <c:auto val="1"/>
        <c:lblAlgn val="ctr"/>
        <c:lblOffset val="100"/>
      </c:catAx>
      <c:valAx>
        <c:axId val="89161088"/>
        <c:scaling>
          <c:orientation val="minMax"/>
        </c:scaling>
        <c:delete val="1"/>
        <c:axPos val="l"/>
        <c:majorGridlines>
          <c:spPr>
            <a:ln>
              <a:noFill/>
            </a:ln>
          </c:spPr>
        </c:majorGridlines>
        <c:numFmt formatCode="0%" sourceLinked="1"/>
        <c:tickLblPos val="none"/>
        <c:crossAx val="89159552"/>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shape val="pyramid"/>
        <c:axId val="90898816"/>
        <c:axId val="90900352"/>
        <c:axId val="0"/>
      </c:bar3DChart>
      <c:catAx>
        <c:axId val="90898816"/>
        <c:scaling>
          <c:orientation val="minMax"/>
        </c:scaling>
        <c:axPos val="b"/>
        <c:numFmt formatCode="General" sourceLinked="0"/>
        <c:tickLblPos val="nextTo"/>
        <c:crossAx val="90900352"/>
        <c:crosses val="autoZero"/>
        <c:auto val="1"/>
        <c:lblAlgn val="ctr"/>
        <c:lblOffset val="100"/>
      </c:catAx>
      <c:valAx>
        <c:axId val="90900352"/>
        <c:scaling>
          <c:orientation val="minMax"/>
        </c:scaling>
        <c:axPos val="l"/>
        <c:majorGridlines/>
        <c:numFmt formatCode="0%" sourceLinked="1"/>
        <c:tickLblPos val="nextTo"/>
        <c:crossAx val="90898816"/>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shape val="pyramid"/>
        <c:axId val="90915584"/>
        <c:axId val="90917120"/>
        <c:axId val="0"/>
      </c:bar3DChart>
      <c:catAx>
        <c:axId val="90915584"/>
        <c:scaling>
          <c:orientation val="minMax"/>
        </c:scaling>
        <c:axPos val="b"/>
        <c:numFmt formatCode="General" sourceLinked="0"/>
        <c:tickLblPos val="nextTo"/>
        <c:crossAx val="90917120"/>
        <c:crosses val="autoZero"/>
        <c:auto val="1"/>
        <c:lblAlgn val="ctr"/>
        <c:lblOffset val="100"/>
      </c:catAx>
      <c:valAx>
        <c:axId val="90917120"/>
        <c:scaling>
          <c:orientation val="minMax"/>
        </c:scaling>
        <c:axPos val="l"/>
        <c:majorGridlines/>
        <c:numFmt formatCode="0%" sourceLinked="1"/>
        <c:tickLblPos val="nextTo"/>
        <c:crossAx val="90915584"/>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shape val="pyramid"/>
        <c:axId val="90936832"/>
        <c:axId val="90938368"/>
        <c:axId val="0"/>
      </c:bar3DChart>
      <c:catAx>
        <c:axId val="90936832"/>
        <c:scaling>
          <c:orientation val="minMax"/>
        </c:scaling>
        <c:axPos val="b"/>
        <c:numFmt formatCode="General" sourceLinked="0"/>
        <c:tickLblPos val="nextTo"/>
        <c:crossAx val="90938368"/>
        <c:crosses val="autoZero"/>
        <c:auto val="1"/>
        <c:lblAlgn val="ctr"/>
        <c:lblOffset val="100"/>
      </c:catAx>
      <c:valAx>
        <c:axId val="90938368"/>
        <c:scaling>
          <c:orientation val="minMax"/>
        </c:scaling>
        <c:axPos val="l"/>
        <c:majorGridlines/>
        <c:numFmt formatCode="0%" sourceLinked="1"/>
        <c:tickLblPos val="nextTo"/>
        <c:crossAx val="9093683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FEFD1"/>
                </a:gs>
                <a:gs pos="64999">
                  <a:srgbClr val="F0EBD5"/>
                </a:gs>
                <a:gs pos="100000">
                  <a:srgbClr val="D1C39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shape val="cone"/>
        <c:axId val="89358720"/>
        <c:axId val="89360256"/>
        <c:axId val="0"/>
      </c:bar3DChart>
      <c:catAx>
        <c:axId val="8935872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89360256"/>
        <c:crosses val="autoZero"/>
        <c:auto val="1"/>
        <c:lblAlgn val="ctr"/>
        <c:lblOffset val="100"/>
      </c:catAx>
      <c:valAx>
        <c:axId val="89360256"/>
        <c:scaling>
          <c:orientation val="minMax"/>
        </c:scaling>
        <c:delete val="1"/>
        <c:axPos val="l"/>
        <c:majorGridlines>
          <c:spPr>
            <a:ln>
              <a:noFill/>
            </a:ln>
          </c:spPr>
        </c:majorGridlines>
        <c:numFmt formatCode="0%" sourceLinked="1"/>
        <c:tickLblPos val="none"/>
        <c:crossAx val="89358720"/>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shape val="cone"/>
        <c:axId val="93554944"/>
        <c:axId val="93635328"/>
        <c:axId val="0"/>
      </c:bar3DChart>
      <c:catAx>
        <c:axId val="9355494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3635328"/>
        <c:crosses val="autoZero"/>
        <c:auto val="1"/>
        <c:lblAlgn val="ctr"/>
        <c:lblOffset val="100"/>
      </c:catAx>
      <c:valAx>
        <c:axId val="93635328"/>
        <c:scaling>
          <c:orientation val="minMax"/>
        </c:scaling>
        <c:delete val="1"/>
        <c:axPos val="l"/>
        <c:majorGridlines>
          <c:spPr>
            <a:ln>
              <a:noFill/>
            </a:ln>
          </c:spPr>
        </c:majorGridlines>
        <c:numFmt formatCode="0%" sourceLinked="1"/>
        <c:tickLblPos val="none"/>
        <c:crossAx val="93554944"/>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shape val="cone"/>
        <c:axId val="93820032"/>
        <c:axId val="93822336"/>
        <c:axId val="0"/>
      </c:bar3DChart>
      <c:catAx>
        <c:axId val="9382003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3822336"/>
        <c:crosses val="autoZero"/>
        <c:auto val="1"/>
        <c:lblAlgn val="ctr"/>
        <c:lblOffset val="100"/>
      </c:catAx>
      <c:valAx>
        <c:axId val="93822336"/>
        <c:scaling>
          <c:orientation val="minMax"/>
        </c:scaling>
        <c:delete val="1"/>
        <c:axPos val="l"/>
        <c:majorGridlines>
          <c:spPr>
            <a:ln>
              <a:noFill/>
            </a:ln>
          </c:spPr>
        </c:majorGridlines>
        <c:numFmt formatCode="0" sourceLinked="0"/>
        <c:tickLblPos val="none"/>
        <c:crossAx val="93820032"/>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shape val="cone"/>
        <c:axId val="95399936"/>
        <c:axId val="95401856"/>
        <c:axId val="0"/>
      </c:bar3DChart>
      <c:catAx>
        <c:axId val="9539993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95401856"/>
        <c:crosses val="autoZero"/>
        <c:auto val="1"/>
        <c:lblAlgn val="ctr"/>
        <c:lblOffset val="100"/>
      </c:catAx>
      <c:valAx>
        <c:axId val="95401856"/>
        <c:scaling>
          <c:orientation val="minMax"/>
        </c:scaling>
        <c:delete val="1"/>
        <c:axPos val="l"/>
        <c:majorGridlines>
          <c:spPr>
            <a:ln>
              <a:noFill/>
            </a:ln>
          </c:spPr>
        </c:majorGridlines>
        <c:numFmt formatCode="0" sourceLinked="0"/>
        <c:tickLblPos val="none"/>
        <c:crossAx val="95399936"/>
        <c:crosses val="autoZero"/>
        <c:crossBetween val="between"/>
      </c:valAx>
    </c:plotArea>
    <c:plotVisOnly val="1"/>
    <c:dispBlanksAs val="gap"/>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shape val="pyramid"/>
        <c:axId val="90612480"/>
        <c:axId val="90614016"/>
        <c:axId val="0"/>
      </c:bar3DChart>
      <c:catAx>
        <c:axId val="90612480"/>
        <c:scaling>
          <c:orientation val="minMax"/>
        </c:scaling>
        <c:axPos val="b"/>
        <c:numFmt formatCode="General" sourceLinked="0"/>
        <c:tickLblPos val="nextTo"/>
        <c:crossAx val="90614016"/>
        <c:crosses val="autoZero"/>
        <c:auto val="1"/>
        <c:lblAlgn val="ctr"/>
        <c:lblOffset val="100"/>
      </c:catAx>
      <c:valAx>
        <c:axId val="90614016"/>
        <c:scaling>
          <c:orientation val="minMax"/>
        </c:scaling>
        <c:axPos val="l"/>
        <c:majorGridlines/>
        <c:numFmt formatCode="0%" sourceLinked="1"/>
        <c:tickLblPos val="nextTo"/>
        <c:crossAx val="90612480"/>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shape val="pyramid"/>
        <c:axId val="90629632"/>
        <c:axId val="90631168"/>
        <c:axId val="0"/>
      </c:bar3DChart>
      <c:catAx>
        <c:axId val="90629632"/>
        <c:scaling>
          <c:orientation val="minMax"/>
        </c:scaling>
        <c:axPos val="b"/>
        <c:numFmt formatCode="General" sourceLinked="0"/>
        <c:tickLblPos val="nextTo"/>
        <c:crossAx val="90631168"/>
        <c:crosses val="autoZero"/>
        <c:auto val="1"/>
        <c:lblAlgn val="ctr"/>
        <c:lblOffset val="100"/>
      </c:catAx>
      <c:valAx>
        <c:axId val="90631168"/>
        <c:scaling>
          <c:orientation val="minMax"/>
        </c:scaling>
        <c:axPos val="l"/>
        <c:majorGridlines/>
        <c:numFmt formatCode="0%" sourceLinked="1"/>
        <c:tickLblPos val="nextTo"/>
        <c:crossAx val="90629632"/>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shape val="pyramid"/>
        <c:axId val="90650880"/>
        <c:axId val="90656768"/>
        <c:axId val="0"/>
      </c:bar3DChart>
      <c:catAx>
        <c:axId val="90650880"/>
        <c:scaling>
          <c:orientation val="minMax"/>
        </c:scaling>
        <c:axPos val="b"/>
        <c:numFmt formatCode="General" sourceLinked="0"/>
        <c:tickLblPos val="nextTo"/>
        <c:crossAx val="90656768"/>
        <c:crosses val="autoZero"/>
        <c:auto val="1"/>
        <c:lblAlgn val="ctr"/>
        <c:lblOffset val="100"/>
      </c:catAx>
      <c:valAx>
        <c:axId val="90656768"/>
        <c:scaling>
          <c:orientation val="minMax"/>
        </c:scaling>
        <c:axPos val="l"/>
        <c:majorGridlines/>
        <c:numFmt formatCode="0%" sourceLinked="1"/>
        <c:tickLblPos val="nextTo"/>
        <c:crossAx val="90650880"/>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shape val="pyramid"/>
        <c:axId val="90676224"/>
        <c:axId val="90678016"/>
        <c:axId val="0"/>
      </c:bar3DChart>
      <c:catAx>
        <c:axId val="90676224"/>
        <c:scaling>
          <c:orientation val="minMax"/>
        </c:scaling>
        <c:axPos val="b"/>
        <c:numFmt formatCode="General" sourceLinked="0"/>
        <c:tickLblPos val="nextTo"/>
        <c:crossAx val="90678016"/>
        <c:crosses val="autoZero"/>
        <c:auto val="1"/>
        <c:lblAlgn val="ctr"/>
        <c:lblOffset val="100"/>
      </c:catAx>
      <c:valAx>
        <c:axId val="90678016"/>
        <c:scaling>
          <c:orientation val="minMax"/>
        </c:scaling>
        <c:axPos val="l"/>
        <c:majorGridlines/>
        <c:numFmt formatCode="0%" sourceLinked="1"/>
        <c:tickLblPos val="nextTo"/>
        <c:crossAx val="90676224"/>
        <c:crosses val="autoZero"/>
        <c:crossBetween val="between"/>
      </c:valAx>
    </c:plotArea>
    <c:plotVisOnly val="1"/>
    <c:dispBlanksAs val="gap"/>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476251</xdr:colOff>
      <xdr:row>1</xdr:row>
      <xdr:rowOff>27213</xdr:rowOff>
    </xdr:from>
    <xdr:to>
      <xdr:col>1</xdr:col>
      <xdr:colOff>1263915</xdr:colOff>
      <xdr:row>4</xdr:row>
      <xdr:rowOff>163285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76251" y="108856"/>
          <a:ext cx="1359164" cy="1455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12</xdr:col>
      <xdr:colOff>425903</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2476500</xdr:colOff>
      <xdr:row>4</xdr:row>
      <xdr:rowOff>204061</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94609" y="55789"/>
          <a:ext cx="2081891" cy="2230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70" zoomScaleNormal="70" workbookViewId="0">
      <selection activeCell="K41" sqref="K41"/>
    </sheetView>
  </sheetViews>
  <sheetFormatPr defaultColWidth="9.140625" defaultRowHeight="15"/>
  <cols>
    <col min="1" max="1" width="9.140625" style="90"/>
    <col min="2" max="2" width="22.28515625" style="90" customWidth="1"/>
    <col min="3" max="3" width="9.140625" style="90"/>
    <col min="4" max="4" width="16.42578125" style="90" customWidth="1"/>
    <col min="5" max="16384" width="9.140625" style="90"/>
  </cols>
  <sheetData>
    <row r="1" spans="1:4" ht="105.75" customHeight="1">
      <c r="A1" s="292" t="s">
        <v>3</v>
      </c>
      <c r="B1" s="293" t="s">
        <v>151</v>
      </c>
      <c r="C1" s="292" t="s">
        <v>111</v>
      </c>
      <c r="D1" s="292" t="s">
        <v>269</v>
      </c>
    </row>
    <row r="2" spans="1:4">
      <c r="A2" s="82">
        <v>1</v>
      </c>
      <c r="B2" s="241"/>
      <c r="C2" s="91"/>
      <c r="D2" s="339" t="s">
        <v>270</v>
      </c>
    </row>
    <row r="3" spans="1:4">
      <c r="A3" s="82">
        <f t="shared" ref="A3:A26" si="0">A2+1</f>
        <v>2</v>
      </c>
      <c r="B3" s="228"/>
      <c r="C3" s="91">
        <f>C2</f>
        <v>0</v>
      </c>
      <c r="D3" s="339" t="str">
        <f>D2</f>
        <v>старшая группа</v>
      </c>
    </row>
    <row r="4" spans="1:4">
      <c r="A4" s="82">
        <f t="shared" si="0"/>
        <v>3</v>
      </c>
      <c r="B4" s="228"/>
      <c r="C4" s="91">
        <f t="shared" ref="C4:D36" si="1">C3</f>
        <v>0</v>
      </c>
      <c r="D4" s="339" t="str">
        <f t="shared" si="1"/>
        <v>старшая группа</v>
      </c>
    </row>
    <row r="5" spans="1:4">
      <c r="A5" s="82">
        <f t="shared" si="0"/>
        <v>4</v>
      </c>
      <c r="B5" s="228"/>
      <c r="C5" s="91">
        <f t="shared" si="1"/>
        <v>0</v>
      </c>
      <c r="D5" s="339" t="str">
        <f t="shared" si="1"/>
        <v>старшая группа</v>
      </c>
    </row>
    <row r="6" spans="1:4">
      <c r="A6" s="82">
        <f t="shared" si="0"/>
        <v>5</v>
      </c>
      <c r="B6" s="228"/>
      <c r="C6" s="91">
        <f t="shared" si="1"/>
        <v>0</v>
      </c>
      <c r="D6" s="339" t="str">
        <f t="shared" si="1"/>
        <v>старшая группа</v>
      </c>
    </row>
    <row r="7" spans="1:4">
      <c r="A7" s="82">
        <f t="shared" si="0"/>
        <v>6</v>
      </c>
      <c r="B7" s="228"/>
      <c r="C7" s="91">
        <f t="shared" si="1"/>
        <v>0</v>
      </c>
      <c r="D7" s="339" t="str">
        <f t="shared" si="1"/>
        <v>старшая группа</v>
      </c>
    </row>
    <row r="8" spans="1:4">
      <c r="A8" s="82">
        <f t="shared" si="0"/>
        <v>7</v>
      </c>
      <c r="B8" s="228"/>
      <c r="C8" s="91">
        <f t="shared" si="1"/>
        <v>0</v>
      </c>
      <c r="D8" s="339" t="str">
        <f t="shared" si="1"/>
        <v>старшая группа</v>
      </c>
    </row>
    <row r="9" spans="1:4">
      <c r="A9" s="82">
        <f t="shared" si="0"/>
        <v>8</v>
      </c>
      <c r="B9" s="228"/>
      <c r="C9" s="91">
        <f t="shared" si="1"/>
        <v>0</v>
      </c>
      <c r="D9" s="339" t="str">
        <f t="shared" si="1"/>
        <v>старшая группа</v>
      </c>
    </row>
    <row r="10" spans="1:4">
      <c r="A10" s="82">
        <f t="shared" si="0"/>
        <v>9</v>
      </c>
      <c r="B10" s="228"/>
      <c r="C10" s="91">
        <f t="shared" si="1"/>
        <v>0</v>
      </c>
      <c r="D10" s="339" t="str">
        <f t="shared" si="1"/>
        <v>старшая группа</v>
      </c>
    </row>
    <row r="11" spans="1:4">
      <c r="A11" s="82">
        <f t="shared" si="0"/>
        <v>10</v>
      </c>
      <c r="B11" s="228"/>
      <c r="C11" s="91">
        <f t="shared" si="1"/>
        <v>0</v>
      </c>
      <c r="D11" s="339" t="str">
        <f t="shared" si="1"/>
        <v>старшая группа</v>
      </c>
    </row>
    <row r="12" spans="1:4">
      <c r="A12" s="82">
        <f t="shared" si="0"/>
        <v>11</v>
      </c>
      <c r="B12" s="228"/>
      <c r="C12" s="91">
        <f t="shared" si="1"/>
        <v>0</v>
      </c>
      <c r="D12" s="339" t="str">
        <f t="shared" si="1"/>
        <v>старшая группа</v>
      </c>
    </row>
    <row r="13" spans="1:4">
      <c r="A13" s="82">
        <f t="shared" si="0"/>
        <v>12</v>
      </c>
      <c r="B13" s="228"/>
      <c r="C13" s="91">
        <f t="shared" si="1"/>
        <v>0</v>
      </c>
      <c r="D13" s="339" t="str">
        <f t="shared" si="1"/>
        <v>старшая группа</v>
      </c>
    </row>
    <row r="14" spans="1:4">
      <c r="A14" s="82">
        <f t="shared" si="0"/>
        <v>13</v>
      </c>
      <c r="B14" s="228"/>
      <c r="C14" s="91">
        <f t="shared" si="1"/>
        <v>0</v>
      </c>
      <c r="D14" s="339" t="str">
        <f t="shared" si="1"/>
        <v>старшая группа</v>
      </c>
    </row>
    <row r="15" spans="1:4">
      <c r="A15" s="82">
        <f t="shared" si="0"/>
        <v>14</v>
      </c>
      <c r="B15" s="228"/>
      <c r="C15" s="91">
        <f t="shared" si="1"/>
        <v>0</v>
      </c>
      <c r="D15" s="339" t="str">
        <f t="shared" si="1"/>
        <v>старшая группа</v>
      </c>
    </row>
    <row r="16" spans="1:4">
      <c r="A16" s="82">
        <f t="shared" si="0"/>
        <v>15</v>
      </c>
      <c r="B16" s="228"/>
      <c r="C16" s="91">
        <f t="shared" si="1"/>
        <v>0</v>
      </c>
      <c r="D16" s="339" t="str">
        <f t="shared" si="1"/>
        <v>старшая группа</v>
      </c>
    </row>
    <row r="17" spans="1:4">
      <c r="A17" s="82">
        <f t="shared" si="0"/>
        <v>16</v>
      </c>
      <c r="B17" s="228"/>
      <c r="C17" s="91">
        <f t="shared" si="1"/>
        <v>0</v>
      </c>
      <c r="D17" s="339" t="str">
        <f t="shared" si="1"/>
        <v>старшая группа</v>
      </c>
    </row>
    <row r="18" spans="1:4">
      <c r="A18" s="82">
        <f t="shared" si="0"/>
        <v>17</v>
      </c>
      <c r="B18" s="228"/>
      <c r="C18" s="91">
        <f t="shared" si="1"/>
        <v>0</v>
      </c>
      <c r="D18" s="339" t="str">
        <f t="shared" si="1"/>
        <v>старшая группа</v>
      </c>
    </row>
    <row r="19" spans="1:4">
      <c r="A19" s="82">
        <f t="shared" si="0"/>
        <v>18</v>
      </c>
      <c r="B19" s="228"/>
      <c r="C19" s="91">
        <f t="shared" si="1"/>
        <v>0</v>
      </c>
      <c r="D19" s="339" t="str">
        <f t="shared" si="1"/>
        <v>старшая группа</v>
      </c>
    </row>
    <row r="20" spans="1:4">
      <c r="A20" s="82">
        <f t="shared" si="0"/>
        <v>19</v>
      </c>
      <c r="B20" s="228"/>
      <c r="C20" s="91">
        <f t="shared" si="1"/>
        <v>0</v>
      </c>
      <c r="D20" s="339" t="str">
        <f t="shared" si="1"/>
        <v>старшая группа</v>
      </c>
    </row>
    <row r="21" spans="1:4">
      <c r="A21" s="82">
        <f t="shared" si="0"/>
        <v>20</v>
      </c>
      <c r="B21" s="228"/>
      <c r="C21" s="91">
        <f t="shared" si="1"/>
        <v>0</v>
      </c>
      <c r="D21" s="339" t="str">
        <f t="shared" si="1"/>
        <v>старшая группа</v>
      </c>
    </row>
    <row r="22" spans="1:4">
      <c r="A22" s="82">
        <f t="shared" si="0"/>
        <v>21</v>
      </c>
      <c r="B22" s="228"/>
      <c r="C22" s="91">
        <f t="shared" si="1"/>
        <v>0</v>
      </c>
      <c r="D22" s="339" t="str">
        <f t="shared" si="1"/>
        <v>старшая группа</v>
      </c>
    </row>
    <row r="23" spans="1:4">
      <c r="A23" s="82">
        <f t="shared" si="0"/>
        <v>22</v>
      </c>
      <c r="B23" s="228"/>
      <c r="C23" s="91">
        <f t="shared" si="1"/>
        <v>0</v>
      </c>
      <c r="D23" s="339" t="str">
        <f t="shared" si="1"/>
        <v>старшая группа</v>
      </c>
    </row>
    <row r="24" spans="1:4">
      <c r="A24" s="82">
        <f t="shared" si="0"/>
        <v>23</v>
      </c>
      <c r="B24" s="228"/>
      <c r="C24" s="91">
        <f t="shared" si="1"/>
        <v>0</v>
      </c>
      <c r="D24" s="339" t="str">
        <f t="shared" si="1"/>
        <v>старшая группа</v>
      </c>
    </row>
    <row r="25" spans="1:4" ht="15.75" customHeight="1">
      <c r="A25" s="82">
        <f t="shared" si="0"/>
        <v>24</v>
      </c>
      <c r="B25" s="228"/>
      <c r="C25" s="91">
        <f t="shared" si="1"/>
        <v>0</v>
      </c>
      <c r="D25" s="339" t="str">
        <f t="shared" si="1"/>
        <v>старшая группа</v>
      </c>
    </row>
    <row r="26" spans="1:4" ht="15.75">
      <c r="A26" s="82">
        <f t="shared" si="0"/>
        <v>25</v>
      </c>
      <c r="B26" s="357"/>
      <c r="C26" s="91">
        <f t="shared" si="1"/>
        <v>0</v>
      </c>
      <c r="D26" s="339" t="str">
        <f t="shared" si="1"/>
        <v>старшая группа</v>
      </c>
    </row>
    <row r="27" spans="1:4" ht="15.75">
      <c r="A27" s="82">
        <v>26</v>
      </c>
      <c r="B27" s="358"/>
      <c r="C27" s="91">
        <f t="shared" si="1"/>
        <v>0</v>
      </c>
      <c r="D27" s="339" t="str">
        <f t="shared" si="1"/>
        <v>старшая группа</v>
      </c>
    </row>
    <row r="28" spans="1:4" ht="15.75">
      <c r="A28" s="82">
        <v>27</v>
      </c>
      <c r="B28" s="358"/>
      <c r="C28" s="91">
        <f t="shared" si="1"/>
        <v>0</v>
      </c>
      <c r="D28" s="339" t="str">
        <f t="shared" si="1"/>
        <v>старшая группа</v>
      </c>
    </row>
    <row r="29" spans="1:4" ht="15.75">
      <c r="A29" s="82">
        <v>28</v>
      </c>
      <c r="B29" s="340"/>
      <c r="C29" s="91">
        <f t="shared" si="1"/>
        <v>0</v>
      </c>
      <c r="D29" s="339" t="str">
        <f t="shared" si="1"/>
        <v>старшая группа</v>
      </c>
    </row>
    <row r="30" spans="1:4" ht="15.75">
      <c r="A30" s="82">
        <v>29</v>
      </c>
      <c r="B30" s="340"/>
      <c r="C30" s="91">
        <f t="shared" si="1"/>
        <v>0</v>
      </c>
      <c r="D30" s="339" t="str">
        <f t="shared" si="1"/>
        <v>старшая группа</v>
      </c>
    </row>
    <row r="31" spans="1:4" ht="15.75">
      <c r="A31" s="82">
        <v>30</v>
      </c>
      <c r="B31" s="340"/>
      <c r="C31" s="91">
        <f t="shared" si="1"/>
        <v>0</v>
      </c>
      <c r="D31" s="339" t="str">
        <f t="shared" si="1"/>
        <v>старшая группа</v>
      </c>
    </row>
    <row r="32" spans="1:4" ht="15.75">
      <c r="A32" s="82">
        <v>31</v>
      </c>
      <c r="B32" s="340"/>
      <c r="C32" s="91">
        <f t="shared" si="1"/>
        <v>0</v>
      </c>
      <c r="D32" s="339" t="str">
        <f t="shared" si="1"/>
        <v>старшая группа</v>
      </c>
    </row>
    <row r="33" spans="1:4" ht="15.75">
      <c r="A33" s="82">
        <v>32</v>
      </c>
      <c r="B33" s="340"/>
      <c r="C33" s="91">
        <f t="shared" si="1"/>
        <v>0</v>
      </c>
      <c r="D33" s="339" t="str">
        <f t="shared" si="1"/>
        <v>старшая группа</v>
      </c>
    </row>
    <row r="34" spans="1:4">
      <c r="A34" s="82">
        <v>33</v>
      </c>
      <c r="B34" s="341"/>
      <c r="C34" s="91">
        <f t="shared" si="1"/>
        <v>0</v>
      </c>
      <c r="D34" s="339" t="str">
        <f t="shared" si="1"/>
        <v>старшая группа</v>
      </c>
    </row>
    <row r="35" spans="1:4">
      <c r="A35" s="82">
        <v>34</v>
      </c>
      <c r="B35" s="82"/>
      <c r="C35" s="91">
        <f t="shared" si="1"/>
        <v>0</v>
      </c>
      <c r="D35" s="339" t="str">
        <f t="shared" si="1"/>
        <v>старшая группа</v>
      </c>
    </row>
    <row r="36" spans="1:4">
      <c r="A36" s="82">
        <v>35</v>
      </c>
      <c r="B36" s="82"/>
      <c r="C36" s="91">
        <f t="shared" si="1"/>
        <v>0</v>
      </c>
      <c r="D36" s="339"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1" t="e">
        <f>#REF!</f>
        <v>#REF!</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row>
    <row r="2" spans="1:30">
      <c r="E2" s="408" t="s">
        <v>6</v>
      </c>
      <c r="F2" s="408"/>
      <c r="G2" s="408"/>
      <c r="H2" s="408"/>
      <c r="I2" s="408"/>
      <c r="J2" s="408"/>
      <c r="K2" s="408"/>
      <c r="L2" s="408"/>
      <c r="M2" s="408"/>
      <c r="N2" s="408"/>
      <c r="O2" s="408"/>
      <c r="P2" s="408"/>
      <c r="Q2" s="408" t="s">
        <v>10</v>
      </c>
      <c r="R2" s="408"/>
      <c r="S2" s="408"/>
      <c r="T2" s="408"/>
      <c r="U2" s="408"/>
      <c r="V2" s="408"/>
      <c r="W2" s="408"/>
      <c r="X2" s="408"/>
      <c r="Y2" s="408"/>
      <c r="Z2" s="408"/>
      <c r="AA2" s="408"/>
      <c r="AB2" s="408"/>
      <c r="AC2" s="1"/>
      <c r="AD2" s="1"/>
    </row>
    <row r="3" spans="1:30">
      <c r="A3" s="1" t="str">
        <f>список!A1</f>
        <v>№</v>
      </c>
      <c r="B3" s="1" t="str">
        <f>список!B1</f>
        <v>Фамилия, имя воспитанника</v>
      </c>
      <c r="C3" s="1" t="str">
        <f>список!C1</f>
        <v xml:space="preserve">дата </v>
      </c>
      <c r="D3" s="1" t="str">
        <f>список!D1</f>
        <v>группа</v>
      </c>
      <c r="E3" s="408">
        <v>29</v>
      </c>
      <c r="F3" s="408"/>
      <c r="G3" s="408">
        <v>30</v>
      </c>
      <c r="H3" s="408"/>
      <c r="I3" s="408">
        <v>31</v>
      </c>
      <c r="J3" s="408"/>
      <c r="K3" s="408">
        <v>32</v>
      </c>
      <c r="L3" s="408"/>
      <c r="M3" s="408">
        <v>33</v>
      </c>
      <c r="N3" s="408"/>
      <c r="O3" s="422">
        <v>34</v>
      </c>
      <c r="P3" s="423"/>
      <c r="Q3" s="399">
        <v>29</v>
      </c>
      <c r="R3" s="399"/>
      <c r="S3" s="399">
        <v>30</v>
      </c>
      <c r="T3" s="399"/>
      <c r="U3" s="399">
        <v>31</v>
      </c>
      <c r="V3" s="399"/>
      <c r="W3" s="399">
        <v>32</v>
      </c>
      <c r="X3" s="399"/>
      <c r="Y3" s="399">
        <v>33</v>
      </c>
      <c r="Z3" s="399"/>
      <c r="AA3" s="400">
        <v>34</v>
      </c>
      <c r="AB3" s="401"/>
      <c r="AC3" s="1"/>
      <c r="AD3" s="1"/>
    </row>
    <row r="4" spans="1:30">
      <c r="A4" s="1">
        <f>список!A2</f>
        <v>1</v>
      </c>
      <c r="B4" s="1">
        <f>список!B2</f>
        <v>0</v>
      </c>
      <c r="C4" s="1">
        <f>список!C2</f>
        <v>0</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21" t="e">
        <f>#REF!</f>
        <v>#REF!</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421"/>
    </row>
    <row r="2" spans="1:30">
      <c r="E2" s="408" t="s">
        <v>6</v>
      </c>
      <c r="F2" s="408"/>
      <c r="G2" s="408"/>
      <c r="H2" s="408"/>
      <c r="I2" s="408"/>
      <c r="J2" s="408"/>
      <c r="K2" s="408"/>
      <c r="L2" s="408"/>
      <c r="M2" s="408"/>
      <c r="N2" s="408"/>
      <c r="O2" s="408"/>
      <c r="P2" s="408"/>
      <c r="Q2" s="408" t="s">
        <v>10</v>
      </c>
      <c r="R2" s="408"/>
      <c r="S2" s="408"/>
      <c r="T2" s="408"/>
      <c r="U2" s="408"/>
      <c r="V2" s="408"/>
      <c r="W2" s="408"/>
      <c r="X2" s="408"/>
      <c r="Y2" s="408"/>
      <c r="Z2" s="408"/>
      <c r="AA2" s="408"/>
      <c r="AB2" s="408"/>
      <c r="AC2" s="1"/>
      <c r="AD2" s="1"/>
    </row>
    <row r="3" spans="1:30">
      <c r="A3" s="1" t="str">
        <f>список!A1</f>
        <v>№</v>
      </c>
      <c r="B3" s="1" t="str">
        <f>список!B1</f>
        <v>Фамилия, имя воспитанника</v>
      </c>
      <c r="C3" s="1" t="str">
        <f>список!C1</f>
        <v xml:space="preserve">дата </v>
      </c>
      <c r="D3" s="1" t="str">
        <f>список!D1</f>
        <v>группа</v>
      </c>
      <c r="E3" s="408">
        <v>29</v>
      </c>
      <c r="F3" s="408"/>
      <c r="G3" s="408">
        <v>30</v>
      </c>
      <c r="H3" s="408"/>
      <c r="I3" s="408">
        <v>31</v>
      </c>
      <c r="J3" s="408"/>
      <c r="K3" s="408">
        <v>32</v>
      </c>
      <c r="L3" s="408"/>
      <c r="M3" s="408">
        <v>33</v>
      </c>
      <c r="N3" s="408"/>
      <c r="O3" s="422">
        <v>34</v>
      </c>
      <c r="P3" s="423"/>
      <c r="Q3" s="399">
        <v>29</v>
      </c>
      <c r="R3" s="399"/>
      <c r="S3" s="399">
        <v>30</v>
      </c>
      <c r="T3" s="399"/>
      <c r="U3" s="399">
        <v>31</v>
      </c>
      <c r="V3" s="399"/>
      <c r="W3" s="399">
        <v>32</v>
      </c>
      <c r="X3" s="399"/>
      <c r="Y3" s="399">
        <v>33</v>
      </c>
      <c r="Z3" s="399"/>
      <c r="AA3" s="400">
        <v>34</v>
      </c>
      <c r="AB3" s="401"/>
      <c r="AC3" s="1"/>
      <c r="AD3" s="1"/>
    </row>
    <row r="4" spans="1:30">
      <c r="A4" s="1">
        <f>список!A2</f>
        <v>1</v>
      </c>
      <c r="B4" s="1" t="str">
        <f>IF(список!B2="","",список!B2)</f>
        <v/>
      </c>
      <c r="C4" s="1" t="str">
        <f>IF(список!C2="","",список!C2)</f>
        <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6" t="e">
        <f>#REF!</f>
        <v>#REF!</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row>
    <row r="2" spans="1:28">
      <c r="A2" s="1" t="str">
        <f>список!A1</f>
        <v>№</v>
      </c>
      <c r="B2" s="1" t="str">
        <f>список!B1</f>
        <v>Фамилия, имя воспитанника</v>
      </c>
      <c r="C2" s="1" t="str">
        <f>список!C1</f>
        <v xml:space="preserve">дата </v>
      </c>
      <c r="D2" s="1" t="str">
        <f>список!D1</f>
        <v>группа</v>
      </c>
      <c r="E2" s="408"/>
      <c r="F2" s="408"/>
      <c r="G2" s="408"/>
      <c r="H2" s="408"/>
      <c r="I2" s="408"/>
      <c r="J2" s="408"/>
    </row>
    <row r="3" spans="1:28">
      <c r="A3" s="1">
        <f>список!A2</f>
        <v>1</v>
      </c>
      <c r="B3" s="1" t="str">
        <f>IF(список!B2="","",список!B2)</f>
        <v/>
      </c>
      <c r="C3" s="1" t="str">
        <f>IF(список!C2="","",список!C2)</f>
        <v/>
      </c>
      <c r="D3" s="13" t="str">
        <f>IF(список!D2="","",список!D2)</f>
        <v>старшая группа</v>
      </c>
      <c r="E3" s="408">
        <f>'[1]сырые баллы'!AM3</f>
        <v>35</v>
      </c>
      <c r="F3" s="408"/>
      <c r="G3" s="408">
        <f>'[1]сырые баллы'!AN3</f>
        <v>36</v>
      </c>
      <c r="H3" s="408"/>
      <c r="I3" s="408">
        <f>'[1]сырые баллы'!AO3</f>
        <v>37</v>
      </c>
      <c r="J3" s="408"/>
      <c r="L3" s="424" t="s">
        <v>5</v>
      </c>
      <c r="M3" s="427"/>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4" t="e">
        <f>IF(K4="","",IF(K4&gt;=24,"6 уровень",IF(AND(K4&gt;=18,K4&lt;24),"5 уровень",IF(AND(K4&gt;=13,K4&lt;18),"4 уровень",IF(AND(K4&gt;=9,K4&lt;13),"3 уровень",IF(AND(K4&gt;=3,K4&lt;9),"2 уровень","1 уровень"))))))</f>
        <v>#REF!</v>
      </c>
      <c r="M4" s="425"/>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4" t="e">
        <f t="shared" ref="L5:L33" si="4">IF(K5="","",IF(K5&gt;=24,"6 уровень",IF(AND(K5&gt;=18,K5&lt;24),"5 уровень",IF(AND(K5&gt;=13,K5&lt;18),"4 уровень",IF(AND(K5&gt;=9,K5&lt;13),"3 уровень",IF(AND(K5&gt;=3,K5&lt;9),"2 уровень","1 уровень"))))))</f>
        <v>#REF!</v>
      </c>
      <c r="M5" s="425"/>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4" t="e">
        <f t="shared" si="4"/>
        <v>#REF!</v>
      </c>
      <c r="M6" s="425"/>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4" t="e">
        <f t="shared" si="4"/>
        <v>#REF!</v>
      </c>
      <c r="M7" s="425"/>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4" t="e">
        <f t="shared" si="4"/>
        <v>#REF!</v>
      </c>
      <c r="M8" s="425"/>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4" t="e">
        <f t="shared" si="4"/>
        <v>#REF!</v>
      </c>
      <c r="M9" s="425"/>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4" t="e">
        <f t="shared" si="4"/>
        <v>#REF!</v>
      </c>
      <c r="M10" s="425"/>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4" t="e">
        <f t="shared" si="4"/>
        <v>#REF!</v>
      </c>
      <c r="M11" s="425"/>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4" t="e">
        <f t="shared" si="4"/>
        <v>#REF!</v>
      </c>
      <c r="M12" s="425"/>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4" t="e">
        <f t="shared" si="4"/>
        <v>#REF!</v>
      </c>
      <c r="M13" s="425"/>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4" t="e">
        <f t="shared" si="4"/>
        <v>#REF!</v>
      </c>
      <c r="M14" s="425"/>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4" t="e">
        <f t="shared" si="4"/>
        <v>#REF!</v>
      </c>
      <c r="M15" s="425"/>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4" t="e">
        <f t="shared" si="4"/>
        <v>#REF!</v>
      </c>
      <c r="M16" s="425"/>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4" t="e">
        <f t="shared" si="4"/>
        <v>#REF!</v>
      </c>
      <c r="M17" s="425"/>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4" t="e">
        <f t="shared" si="4"/>
        <v>#REF!</v>
      </c>
      <c r="M18" s="425"/>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4" t="e">
        <f t="shared" si="4"/>
        <v>#REF!</v>
      </c>
      <c r="M19" s="425"/>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4" t="e">
        <f t="shared" si="4"/>
        <v>#REF!</v>
      </c>
      <c r="M20" s="425"/>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4" t="e">
        <f t="shared" si="4"/>
        <v>#REF!</v>
      </c>
      <c r="M21" s="425"/>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4" t="e">
        <f t="shared" si="4"/>
        <v>#REF!</v>
      </c>
      <c r="M22" s="425"/>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4" t="e">
        <f t="shared" si="4"/>
        <v>#REF!</v>
      </c>
      <c r="M23" s="425"/>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4" t="e">
        <f t="shared" si="4"/>
        <v>#REF!</v>
      </c>
      <c r="M24" s="425"/>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4" t="e">
        <f t="shared" si="4"/>
        <v>#REF!</v>
      </c>
      <c r="M25" s="425"/>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4" t="e">
        <f t="shared" si="4"/>
        <v>#REF!</v>
      </c>
      <c r="M26" s="425"/>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4" t="e">
        <f t="shared" si="4"/>
        <v>#REF!</v>
      </c>
      <c r="M27" s="425"/>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4" t="e">
        <f t="shared" si="4"/>
        <v>#REF!</v>
      </c>
      <c r="M28" s="425"/>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4" t="e">
        <f t="shared" si="4"/>
        <v>#REF!</v>
      </c>
      <c r="M29" s="425"/>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4" t="e">
        <f t="shared" si="4"/>
        <v>#REF!</v>
      </c>
      <c r="M30" s="425"/>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4" t="e">
        <f t="shared" si="4"/>
        <v>#REF!</v>
      </c>
      <c r="M31" s="425"/>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4" t="e">
        <f t="shared" si="4"/>
        <v>#REF!</v>
      </c>
      <c r="M32" s="425"/>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4" t="e">
        <f t="shared" si="4"/>
        <v>#REF!</v>
      </c>
      <c r="M33" s="425"/>
    </row>
    <row r="34" spans="1:13">
      <c r="K34" s="2"/>
      <c r="L34" s="424"/>
      <c r="M34" s="425"/>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26" t="e">
        <f>#REF!</f>
        <v>#REF!</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row>
    <row r="2" spans="1:28">
      <c r="A2" s="1" t="str">
        <f>список!A1</f>
        <v>№</v>
      </c>
      <c r="B2" s="1" t="str">
        <f>список!B1</f>
        <v>Фамилия, имя воспитанника</v>
      </c>
      <c r="C2" s="1" t="str">
        <f>список!C1</f>
        <v xml:space="preserve">дата </v>
      </c>
      <c r="D2" s="1" t="str">
        <f>список!D1</f>
        <v>группа</v>
      </c>
      <c r="E2" s="408"/>
      <c r="F2" s="408"/>
      <c r="G2" s="408"/>
      <c r="H2" s="408"/>
      <c r="I2" s="408"/>
      <c r="J2" s="408"/>
    </row>
    <row r="3" spans="1:28">
      <c r="A3" s="1">
        <f>список!A2</f>
        <v>1</v>
      </c>
      <c r="B3" s="1" t="str">
        <f>IF(список!B2="","",список!B2)</f>
        <v/>
      </c>
      <c r="C3" s="1" t="str">
        <f>IF(список!C2="","",список!C2)</f>
        <v/>
      </c>
      <c r="D3" s="13" t="str">
        <f>IF(список!D2="","",список!D2)</f>
        <v>старшая группа</v>
      </c>
      <c r="E3" s="408">
        <f>'[1]сырые баллы'!AM3</f>
        <v>35</v>
      </c>
      <c r="F3" s="408"/>
      <c r="G3" s="408">
        <f>'[1]сырые баллы'!AN3</f>
        <v>36</v>
      </c>
      <c r="H3" s="408"/>
      <c r="I3" s="408">
        <f>'[1]сырые баллы'!AO3</f>
        <v>37</v>
      </c>
      <c r="J3" s="408"/>
      <c r="L3" s="424" t="s">
        <v>5</v>
      </c>
      <c r="M3" s="427"/>
    </row>
    <row r="4" spans="1:28">
      <c r="A4" s="1">
        <f>список!A3</f>
        <v>2</v>
      </c>
      <c r="B4" s="1" t="str">
        <f>IF(список!B3="","",список!B3)</f>
        <v/>
      </c>
      <c r="C4" s="1">
        <f>IF(список!C3="","",список!C3)</f>
        <v>0</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4" t="e">
        <f>IF(K4="","",IF(K4&gt;=24,"6 уровень",IF(AND(K4&gt;=18,K4&lt;24),"5 уровень",IF(AND(K4&gt;=13,K4&lt;18),"4 уровень",IF(AND(K4&gt;=9,K4&lt;13),"3 уровень",IF(AND(K4&gt;=3,K4&lt;9),"2 уровень","1 уровень"))))))</f>
        <v>#REF!</v>
      </c>
      <c r="M4" s="425"/>
    </row>
    <row r="5" spans="1:28">
      <c r="A5" s="1">
        <f>список!A4</f>
        <v>3</v>
      </c>
      <c r="B5" s="1" t="str">
        <f>IF(список!B4="","",список!B4)</f>
        <v/>
      </c>
      <c r="C5" s="1">
        <f>IF(список!C4="","",список!C4)</f>
        <v>0</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4" t="e">
        <f t="shared" ref="L5:L33" si="4">IF(K5="","",IF(K5&gt;=24,"6 уровень",IF(AND(K5&gt;=18,K5&lt;24),"5 уровень",IF(AND(K5&gt;=13,K5&lt;18),"4 уровень",IF(AND(K5&gt;=9,K5&lt;13),"3 уровень",IF(AND(K5&gt;=3,K5&lt;9),"2 уровень","1 уровень"))))))</f>
        <v>#REF!</v>
      </c>
      <c r="M5" s="425"/>
    </row>
    <row r="6" spans="1:28">
      <c r="A6" s="1">
        <f>список!A5</f>
        <v>4</v>
      </c>
      <c r="B6" s="1" t="str">
        <f>IF(список!B5="","",список!B5)</f>
        <v/>
      </c>
      <c r="C6" s="1">
        <f>IF(список!C5="","",список!C5)</f>
        <v>0</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4" t="e">
        <f t="shared" si="4"/>
        <v>#REF!</v>
      </c>
      <c r="M6" s="425"/>
    </row>
    <row r="7" spans="1:28">
      <c r="A7" s="1">
        <f>список!A6</f>
        <v>5</v>
      </c>
      <c r="B7" s="1" t="str">
        <f>IF(список!B6="","",список!B6)</f>
        <v/>
      </c>
      <c r="C7" s="1">
        <f>IF(список!C6="","",список!C6)</f>
        <v>0</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4" t="e">
        <f t="shared" si="4"/>
        <v>#REF!</v>
      </c>
      <c r="M7" s="425"/>
    </row>
    <row r="8" spans="1:28">
      <c r="A8" s="1">
        <f>список!A7</f>
        <v>6</v>
      </c>
      <c r="B8" s="1" t="str">
        <f>IF(список!B7="","",список!B7)</f>
        <v/>
      </c>
      <c r="C8" s="1">
        <f>IF(список!C7="","",список!C7)</f>
        <v>0</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4" t="e">
        <f t="shared" si="4"/>
        <v>#REF!</v>
      </c>
      <c r="M8" s="425"/>
    </row>
    <row r="9" spans="1:28">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4" t="e">
        <f t="shared" si="4"/>
        <v>#REF!</v>
      </c>
      <c r="M9" s="425"/>
    </row>
    <row r="10" spans="1:28">
      <c r="A10" s="1">
        <f>список!A9</f>
        <v>8</v>
      </c>
      <c r="B10" s="1" t="str">
        <f>IF(список!B9="","",список!B9)</f>
        <v/>
      </c>
      <c r="C10" s="1">
        <f>IF(список!C9="","",список!C9)</f>
        <v>0</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4" t="e">
        <f t="shared" si="4"/>
        <v>#REF!</v>
      </c>
      <c r="M10" s="425"/>
    </row>
    <row r="11" spans="1:28">
      <c r="A11" s="1">
        <f>список!A10</f>
        <v>9</v>
      </c>
      <c r="B11" s="1" t="str">
        <f>IF(список!B10="","",список!B10)</f>
        <v/>
      </c>
      <c r="C11" s="1">
        <f>IF(список!C10="","",список!C10)</f>
        <v>0</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4" t="e">
        <f t="shared" si="4"/>
        <v>#REF!</v>
      </c>
      <c r="M11" s="425"/>
    </row>
    <row r="12" spans="1:28">
      <c r="A12" s="1">
        <f>список!A11</f>
        <v>10</v>
      </c>
      <c r="B12" s="1" t="str">
        <f>IF(список!B11="","",список!B11)</f>
        <v/>
      </c>
      <c r="C12" s="1">
        <f>IF(список!C11="","",список!C11)</f>
        <v>0</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4" t="e">
        <f t="shared" si="4"/>
        <v>#REF!</v>
      </c>
      <c r="M12" s="425"/>
    </row>
    <row r="13" spans="1:28">
      <c r="A13" s="1">
        <f>список!A12</f>
        <v>11</v>
      </c>
      <c r="B13" s="1" t="str">
        <f>IF(список!B12="","",список!B12)</f>
        <v/>
      </c>
      <c r="C13" s="1">
        <f>IF(список!C12="","",список!C12)</f>
        <v>0</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4" t="e">
        <f t="shared" si="4"/>
        <v>#REF!</v>
      </c>
      <c r="M13" s="425"/>
    </row>
    <row r="14" spans="1:28">
      <c r="A14" s="1">
        <f>список!A13</f>
        <v>12</v>
      </c>
      <c r="B14" s="1" t="str">
        <f>IF(список!B13="","",список!B13)</f>
        <v/>
      </c>
      <c r="C14" s="1">
        <f>IF(список!C13="","",список!C13)</f>
        <v>0</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4" t="e">
        <f t="shared" si="4"/>
        <v>#REF!</v>
      </c>
      <c r="M14" s="425"/>
    </row>
    <row r="15" spans="1:28">
      <c r="A15" s="1">
        <f>список!A14</f>
        <v>13</v>
      </c>
      <c r="B15" s="1" t="str">
        <f>IF(список!B14="","",список!B14)</f>
        <v/>
      </c>
      <c r="C15" s="1">
        <f>IF(список!C14="","",список!C14)</f>
        <v>0</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4" t="e">
        <f t="shared" si="4"/>
        <v>#REF!</v>
      </c>
      <c r="M15" s="425"/>
    </row>
    <row r="16" spans="1:28">
      <c r="A16" s="1">
        <f>список!A15</f>
        <v>14</v>
      </c>
      <c r="B16" s="1" t="str">
        <f>IF(список!B15="","",список!B15)</f>
        <v/>
      </c>
      <c r="C16" s="1">
        <f>IF(список!C15="","",список!C15)</f>
        <v>0</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4" t="e">
        <f t="shared" si="4"/>
        <v>#REF!</v>
      </c>
      <c r="M16" s="425"/>
    </row>
    <row r="17" spans="1:13">
      <c r="A17" s="1">
        <f>список!A16</f>
        <v>15</v>
      </c>
      <c r="B17" s="1" t="str">
        <f>IF(список!B16="","",список!B16)</f>
        <v/>
      </c>
      <c r="C17" s="1">
        <f>IF(список!C16="","",список!C16)</f>
        <v>0</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4" t="e">
        <f t="shared" si="4"/>
        <v>#REF!</v>
      </c>
      <c r="M17" s="425"/>
    </row>
    <row r="18" spans="1:13">
      <c r="A18" s="1">
        <f>список!A17</f>
        <v>16</v>
      </c>
      <c r="B18" s="1" t="str">
        <f>IF(список!B17="","",список!B17)</f>
        <v/>
      </c>
      <c r="C18" s="1">
        <f>IF(список!C17="","",список!C17)</f>
        <v>0</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4" t="e">
        <f t="shared" si="4"/>
        <v>#REF!</v>
      </c>
      <c r="M18" s="425"/>
    </row>
    <row r="19" spans="1:13">
      <c r="A19" s="1">
        <f>список!A18</f>
        <v>17</v>
      </c>
      <c r="B19" s="1" t="str">
        <f>IF(список!B18="","",список!B18)</f>
        <v/>
      </c>
      <c r="C19" s="1">
        <f>IF(список!C18="","",список!C18)</f>
        <v>0</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4" t="e">
        <f t="shared" si="4"/>
        <v>#REF!</v>
      </c>
      <c r="M19" s="425"/>
    </row>
    <row r="20" spans="1:13">
      <c r="A20" s="1">
        <f>список!A19</f>
        <v>18</v>
      </c>
      <c r="B20" s="1" t="str">
        <f>IF(список!B19="","",список!B19)</f>
        <v/>
      </c>
      <c r="C20" s="1">
        <f>IF(список!C19="","",список!C19)</f>
        <v>0</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4" t="e">
        <f t="shared" si="4"/>
        <v>#REF!</v>
      </c>
      <c r="M20" s="425"/>
    </row>
    <row r="21" spans="1:13">
      <c r="A21" s="1">
        <f>список!A20</f>
        <v>19</v>
      </c>
      <c r="B21" s="1" t="str">
        <f>IF(список!B20="","",список!B20)</f>
        <v/>
      </c>
      <c r="C21" s="1">
        <f>IF(список!C20="","",список!C20)</f>
        <v>0</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4" t="e">
        <f t="shared" si="4"/>
        <v>#REF!</v>
      </c>
      <c r="M21" s="425"/>
    </row>
    <row r="22" spans="1:13">
      <c r="A22" s="1">
        <f>список!A21</f>
        <v>20</v>
      </c>
      <c r="B22" s="1" t="str">
        <f>IF(список!B21="","",список!B21)</f>
        <v/>
      </c>
      <c r="C22" s="1">
        <f>IF(список!C21="","",список!C21)</f>
        <v>0</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4" t="e">
        <f t="shared" si="4"/>
        <v>#REF!</v>
      </c>
      <c r="M22" s="425"/>
    </row>
    <row r="23" spans="1:13">
      <c r="A23" s="1">
        <f>список!A22</f>
        <v>21</v>
      </c>
      <c r="B23" s="1" t="str">
        <f>IF(список!B22="","",список!B22)</f>
        <v/>
      </c>
      <c r="C23" s="1">
        <f>IF(список!C22="","",список!C22)</f>
        <v>0</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4" t="e">
        <f t="shared" si="4"/>
        <v>#REF!</v>
      </c>
      <c r="M23" s="425"/>
    </row>
    <row r="24" spans="1:13">
      <c r="A24" s="1">
        <f>список!A23</f>
        <v>22</v>
      </c>
      <c r="B24" s="1" t="str">
        <f>IF(список!B23="","",список!B23)</f>
        <v/>
      </c>
      <c r="C24" s="1">
        <f>IF(список!C23="","",список!C23)</f>
        <v>0</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4" t="e">
        <f t="shared" si="4"/>
        <v>#REF!</v>
      </c>
      <c r="M24" s="425"/>
    </row>
    <row r="25" spans="1:13">
      <c r="A25" s="1">
        <f>список!A24</f>
        <v>23</v>
      </c>
      <c r="B25" s="1" t="str">
        <f>IF(список!B24="","",список!B24)</f>
        <v/>
      </c>
      <c r="C25" s="1">
        <f>IF(список!C24="","",список!C24)</f>
        <v>0</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4" t="e">
        <f t="shared" si="4"/>
        <v>#REF!</v>
      </c>
      <c r="M25" s="425"/>
    </row>
    <row r="26" spans="1:13">
      <c r="A26" s="1">
        <f>список!A25</f>
        <v>24</v>
      </c>
      <c r="B26" s="1" t="str">
        <f>IF(список!B25="","",список!B25)</f>
        <v/>
      </c>
      <c r="C26" s="1">
        <f>IF(список!C25="","",список!C25)</f>
        <v>0</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4" t="e">
        <f t="shared" si="4"/>
        <v>#REF!</v>
      </c>
      <c r="M26" s="425"/>
    </row>
    <row r="27" spans="1:13">
      <c r="A27" s="1">
        <f>список!A26</f>
        <v>25</v>
      </c>
      <c r="B27" s="1" t="str">
        <f>IF(список!B26="","",список!B26)</f>
        <v/>
      </c>
      <c r="C27" s="1">
        <f>IF(список!C26="","",список!C26)</f>
        <v>0</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4" t="e">
        <f t="shared" si="4"/>
        <v>#REF!</v>
      </c>
      <c r="M27" s="425"/>
    </row>
    <row r="28" spans="1:13">
      <c r="A28" s="1">
        <f>список!A27</f>
        <v>26</v>
      </c>
      <c r="B28" s="1" t="str">
        <f>IF(список!B27="","",список!B27)</f>
        <v/>
      </c>
      <c r="C28" s="1">
        <f>IF(список!C27="","",список!C27)</f>
        <v>0</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4" t="e">
        <f t="shared" si="4"/>
        <v>#REF!</v>
      </c>
      <c r="M28" s="425"/>
    </row>
    <row r="29" spans="1:13">
      <c r="A29" s="1">
        <f>список!A28</f>
        <v>27</v>
      </c>
      <c r="B29" s="1" t="str">
        <f>IF(список!B28="","",список!B28)</f>
        <v/>
      </c>
      <c r="C29" s="1">
        <f>IF(список!C28="","",список!C28)</f>
        <v>0</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4" t="e">
        <f t="shared" si="4"/>
        <v>#REF!</v>
      </c>
      <c r="M29" s="425"/>
    </row>
    <row r="30" spans="1:13">
      <c r="A30" s="1">
        <f>список!A29</f>
        <v>28</v>
      </c>
      <c r="B30" s="1" t="str">
        <f>IF(список!B29="","",список!B29)</f>
        <v/>
      </c>
      <c r="C30" s="1">
        <f>IF(список!C29="","",список!C29)</f>
        <v>0</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4" t="e">
        <f t="shared" si="4"/>
        <v>#REF!</v>
      </c>
      <c r="M30" s="425"/>
    </row>
    <row r="31" spans="1:13">
      <c r="A31" s="1">
        <f>список!A30</f>
        <v>29</v>
      </c>
      <c r="B31" s="1">
        <f>IF(список!C8="","",список!C8)</f>
        <v>0</v>
      </c>
      <c r="C31" s="1">
        <f>IF(список!C30="","",список!C30)</f>
        <v>0</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4" t="e">
        <f t="shared" si="4"/>
        <v>#REF!</v>
      </c>
      <c r="M31" s="425"/>
    </row>
    <row r="32" spans="1:13">
      <c r="A32" s="1">
        <f>список!A31</f>
        <v>30</v>
      </c>
      <c r="B32" s="1" t="str">
        <f>IF(список!B31="","",список!B31)</f>
        <v/>
      </c>
      <c r="C32" s="1">
        <f>IF(список!C31="","",список!C31)</f>
        <v>0</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4" t="e">
        <f t="shared" si="4"/>
        <v>#REF!</v>
      </c>
      <c r="M32" s="425"/>
    </row>
    <row r="33" spans="1:13">
      <c r="A33" s="1">
        <f>список!A32</f>
        <v>31</v>
      </c>
      <c r="B33" s="1" t="str">
        <f>IF(список!B32="","",список!B32)</f>
        <v/>
      </c>
      <c r="C33" s="1">
        <f>IF(список!C32="","",список!C32)</f>
        <v>0</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4" t="e">
        <f t="shared" si="4"/>
        <v>#REF!</v>
      </c>
      <c r="M33" s="425"/>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J40"/>
  <sheetViews>
    <sheetView topLeftCell="A4" zoomScale="60" zoomScaleNormal="60" workbookViewId="0">
      <selection activeCell="D5" sqref="D5:H37"/>
    </sheetView>
  </sheetViews>
  <sheetFormatPr defaultColWidth="9.140625" defaultRowHeight="1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c r="A1" s="365" t="s">
        <v>130</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108"/>
      <c r="AE1" s="123"/>
      <c r="AF1" s="123"/>
      <c r="AG1" s="109"/>
      <c r="AH1" s="109"/>
    </row>
    <row r="2" spans="1:36" ht="43.5" customHeight="1">
      <c r="A2" s="88"/>
      <c r="B2" s="88"/>
      <c r="C2" s="88"/>
      <c r="D2" s="363" t="s">
        <v>128</v>
      </c>
      <c r="E2" s="363"/>
      <c r="F2" s="363"/>
      <c r="G2" s="363"/>
      <c r="H2" s="363"/>
      <c r="I2" s="363"/>
      <c r="J2" s="363"/>
      <c r="K2" s="363"/>
      <c r="L2" s="363"/>
      <c r="M2" s="363"/>
      <c r="N2" s="363"/>
      <c r="O2" s="363"/>
      <c r="P2" s="363"/>
      <c r="Q2" s="363"/>
      <c r="R2" s="363"/>
      <c r="S2" s="363"/>
      <c r="T2" s="363" t="s">
        <v>129</v>
      </c>
      <c r="U2" s="363"/>
      <c r="V2" s="363"/>
      <c r="W2" s="363"/>
      <c r="X2" s="363"/>
      <c r="Y2" s="363"/>
      <c r="Z2" s="363"/>
      <c r="AA2" s="363"/>
      <c r="AB2" s="363"/>
      <c r="AC2" s="363"/>
      <c r="AD2" s="428" t="s">
        <v>154</v>
      </c>
      <c r="AE2" s="377"/>
      <c r="AF2" s="377"/>
      <c r="AG2" s="377"/>
      <c r="AH2" s="378"/>
      <c r="AI2" s="362"/>
      <c r="AJ2" s="362"/>
    </row>
    <row r="3" spans="1:36" ht="85.5" customHeight="1">
      <c r="A3" s="441" t="str">
        <f>список!A1</f>
        <v>№</v>
      </c>
      <c r="B3" s="379" t="str">
        <f>список!B1</f>
        <v>Фамилия, имя воспитанника</v>
      </c>
      <c r="C3" s="382" t="str">
        <f>список!C1</f>
        <v xml:space="preserve">дата </v>
      </c>
      <c r="D3" s="428" t="s">
        <v>131</v>
      </c>
      <c r="E3" s="377"/>
      <c r="F3" s="377"/>
      <c r="G3" s="377"/>
      <c r="H3" s="377"/>
      <c r="I3" s="377"/>
      <c r="J3" s="378"/>
      <c r="K3" s="363" t="s">
        <v>132</v>
      </c>
      <c r="L3" s="363"/>
      <c r="M3" s="363"/>
      <c r="N3" s="363"/>
      <c r="O3" s="363" t="s">
        <v>153</v>
      </c>
      <c r="P3" s="363"/>
      <c r="Q3" s="363"/>
      <c r="R3" s="362" t="s">
        <v>0</v>
      </c>
      <c r="S3" s="362"/>
      <c r="T3" s="433" t="s">
        <v>319</v>
      </c>
      <c r="U3" s="435" t="s">
        <v>320</v>
      </c>
      <c r="V3" s="433" t="s">
        <v>275</v>
      </c>
      <c r="W3" s="433" t="s">
        <v>276</v>
      </c>
      <c r="X3" s="433" t="s">
        <v>277</v>
      </c>
      <c r="Y3" s="433" t="s">
        <v>278</v>
      </c>
      <c r="Z3" s="433" t="s">
        <v>279</v>
      </c>
      <c r="AA3" s="433" t="s">
        <v>331</v>
      </c>
      <c r="AB3" s="375" t="s">
        <v>0</v>
      </c>
      <c r="AC3" s="376"/>
      <c r="AD3" s="433" t="s">
        <v>228</v>
      </c>
      <c r="AE3" s="433" t="s">
        <v>229</v>
      </c>
      <c r="AF3" s="433" t="s">
        <v>230</v>
      </c>
      <c r="AG3" s="375" t="s">
        <v>280</v>
      </c>
      <c r="AH3" s="376"/>
      <c r="AI3" s="429"/>
      <c r="AJ3" s="430"/>
    </row>
    <row r="4" spans="1:36" ht="244.5" customHeight="1" thickBot="1">
      <c r="A4" s="442"/>
      <c r="B4" s="380"/>
      <c r="C4" s="383"/>
      <c r="D4" s="128" t="s">
        <v>317</v>
      </c>
      <c r="E4" s="129" t="s">
        <v>223</v>
      </c>
      <c r="F4" s="129" t="s">
        <v>224</v>
      </c>
      <c r="G4" s="129" t="s">
        <v>225</v>
      </c>
      <c r="H4" s="247" t="s">
        <v>318</v>
      </c>
      <c r="I4" s="439" t="s">
        <v>0</v>
      </c>
      <c r="J4" s="440"/>
      <c r="K4" s="128" t="s">
        <v>226</v>
      </c>
      <c r="L4" s="129" t="s">
        <v>227</v>
      </c>
      <c r="M4" s="439" t="s">
        <v>0</v>
      </c>
      <c r="N4" s="440"/>
      <c r="O4" s="130" t="s">
        <v>290</v>
      </c>
      <c r="P4" s="439" t="s">
        <v>0</v>
      </c>
      <c r="Q4" s="440"/>
      <c r="R4" s="372"/>
      <c r="S4" s="372"/>
      <c r="T4" s="434"/>
      <c r="U4" s="436"/>
      <c r="V4" s="434"/>
      <c r="W4" s="434"/>
      <c r="X4" s="434"/>
      <c r="Y4" s="434"/>
      <c r="Z4" s="434"/>
      <c r="AA4" s="434"/>
      <c r="AB4" s="437"/>
      <c r="AC4" s="438"/>
      <c r="AD4" s="434"/>
      <c r="AE4" s="434"/>
      <c r="AF4" s="434"/>
      <c r="AG4" s="437"/>
      <c r="AH4" s="438"/>
      <c r="AI4" s="431"/>
      <c r="AJ4" s="432"/>
    </row>
    <row r="5" spans="1:36" s="96" customFormat="1">
      <c r="A5" s="96">
        <f>список!A2</f>
        <v>1</v>
      </c>
      <c r="B5" s="97" t="str">
        <f>IF(список!B2="","",список!B2)</f>
        <v/>
      </c>
      <c r="C5" s="97" t="str">
        <f>IF(список!C2="","",список!C2)</f>
        <v/>
      </c>
      <c r="D5" s="229"/>
      <c r="E5" s="234"/>
      <c r="F5" s="234"/>
      <c r="G5" s="234"/>
      <c r="H5" s="234"/>
      <c r="I5" s="272" t="str">
        <f>IF(D5="","",IF(E5="","",IF(F5="","",IF(G5="","",IF(H5="","",SUM(D5:G5)/5)))))</f>
        <v/>
      </c>
      <c r="J5" s="273" t="str">
        <f>IF(I5="","",IF(I5&gt;1.5,"сформирован",IF(I5&lt;0.5,"не сформирован","в стадии формирования")))</f>
        <v/>
      </c>
      <c r="K5" s="234"/>
      <c r="L5" s="234"/>
      <c r="M5" s="272" t="str">
        <f>IF(K5="","",IF(L5="","",SUM(K5:L5)/2))</f>
        <v/>
      </c>
      <c r="N5" s="273" t="str">
        <f>IF(M5="","",IF(M5&gt;1.5,"сформирован",IF(M5&lt;0.5,"не сформирован","в стадии формирования")))</f>
        <v/>
      </c>
      <c r="O5" s="229"/>
      <c r="P5" s="328" t="str">
        <f>IF(O5="","",SUM(O5:O5))</f>
        <v/>
      </c>
      <c r="Q5" s="276" t="str">
        <f>IF(P5="","",IF(P5&gt;1.5,"сформирован",IF(P5&lt;0.5,"не сформирован","в стадии формирования")))</f>
        <v/>
      </c>
      <c r="R5" s="304" t="str">
        <f t="shared" ref="R5:R39" si="0">IF(I5="","",IF(M5="","",IF(P5="","",SUM(I5+M5+P5)/3)))</f>
        <v/>
      </c>
      <c r="S5" s="279" t="str">
        <f>IF(R5="","",IF(R5&gt;1.5,"сформирован",IF(R5&lt;0.5,"не сформирован", "в стадии формирования")))</f>
        <v/>
      </c>
      <c r="T5" s="229"/>
      <c r="U5" s="234"/>
      <c r="V5" s="234"/>
      <c r="W5" s="234"/>
      <c r="X5" s="234"/>
      <c r="Y5" s="234"/>
      <c r="Z5" s="234"/>
      <c r="AA5" s="234"/>
      <c r="AB5" s="278" t="str">
        <f>IF(T5="","",IF(U5="","",IF(V5="","",IF(W5="","",IF(Y5="","",IF(X5="","",IF(Z5="","",IF(AA5="","",(SUM(T5:AA5)/8)))))))))</f>
        <v/>
      </c>
      <c r="AC5" s="279" t="str">
        <f>IF(AB5="","",IF(AB5&gt;1.5,"сформирован",IF(AB5&lt;0.5,"не сформирован", "в стадии формирования")))</f>
        <v/>
      </c>
      <c r="AD5" s="229"/>
      <c r="AE5" s="234"/>
      <c r="AF5" s="266"/>
      <c r="AG5" s="278" t="str">
        <f>IF(AD5="","",IF(AE5="","",IF(AF5="","",(SUM(AD5:AF5)/3))))</f>
        <v/>
      </c>
      <c r="AH5" s="279" t="str">
        <f>IF(AG5="","",IF(AG5&gt;1.5,"сформирован",IF(AG5&lt;0.5,"не сформирован", "в стадии формирования")))</f>
        <v/>
      </c>
      <c r="AI5" s="282"/>
      <c r="AJ5" s="94"/>
    </row>
    <row r="6" spans="1:36" s="96" customFormat="1">
      <c r="A6" s="96">
        <f>список!A3</f>
        <v>2</v>
      </c>
      <c r="B6" s="97" t="str">
        <f>IF(список!B3="","",список!B3)</f>
        <v/>
      </c>
      <c r="C6" s="97">
        <f>IF(список!C3="","",список!C3)</f>
        <v>0</v>
      </c>
      <c r="D6" s="231"/>
      <c r="E6" s="233"/>
      <c r="F6" s="233"/>
      <c r="G6" s="233"/>
      <c r="H6" s="233"/>
      <c r="I6" s="274" t="str">
        <f t="shared" ref="I6:I39" si="1">IF(D6="","",IF(E6="","",IF(F6="","",IF(G6="","",IF(H6="","",SUM(D6:G6)/5)))))</f>
        <v/>
      </c>
      <c r="J6" s="275" t="str">
        <f t="shared" ref="J6:J39" si="2">IF(I6="","",IF(I6&gt;1.5,"сформирован",IF(I6&lt;0.5,"не сформирован","в стадии формирования")))</f>
        <v/>
      </c>
      <c r="K6" s="231"/>
      <c r="L6" s="233"/>
      <c r="M6" s="274" t="str">
        <f t="shared" ref="M6:M39" si="3">IF(K6="","",IF(L6="","",SUM(K6:L6)/2))</f>
        <v/>
      </c>
      <c r="N6" s="275" t="str">
        <f t="shared" ref="N6:N39" si="4">IF(M6="","",IF(M6&gt;1.5,"сформирован",IF(M6&lt;0.5,"не сформирован","в стадии формирования")))</f>
        <v/>
      </c>
      <c r="O6" s="231"/>
      <c r="P6" s="329" t="str">
        <f t="shared" ref="P6:P39" si="5">IF(O6="","",SUM(O6:O6))</f>
        <v/>
      </c>
      <c r="Q6" s="277" t="str">
        <f t="shared" ref="Q6:Q39" si="6">IF(P6="","",IF(P6&gt;1.5,"сформирован",IF(P6&lt;0.5,"не сформирован","в стадии формирования")))</f>
        <v/>
      </c>
      <c r="R6" s="305" t="str">
        <f t="shared" si="0"/>
        <v/>
      </c>
      <c r="S6" s="281" t="str">
        <f t="shared" ref="S6:S39" si="7">IF(R6="","",IF(R6&gt;1.5,"сформирован",IF(R6&lt;0.5,"не сформирован", "в стадии формирования")))</f>
        <v/>
      </c>
      <c r="T6" s="231"/>
      <c r="U6" s="233"/>
      <c r="V6" s="233"/>
      <c r="W6" s="233"/>
      <c r="X6" s="233"/>
      <c r="Y6" s="233"/>
      <c r="Z6" s="233"/>
      <c r="AA6" s="233"/>
      <c r="AB6" s="280" t="str">
        <f t="shared" ref="AB6:AB39" si="8">IF(T6="","",IF(U6="","",IF(V6="","",IF(W6="","",IF(Y6="","",IF(X6="","",IF(Z6="","",IF(AA6="","",(SUM(T6:AA6)/8)))))))))</f>
        <v/>
      </c>
      <c r="AC6" s="281" t="str">
        <f t="shared" ref="AC6:AC39" si="9">IF(AB6="","",IF(AB6&gt;1.5,"сформирован",IF(AB6&lt;0.5,"не сформирован", "в стадии формирования")))</f>
        <v/>
      </c>
      <c r="AD6" s="231"/>
      <c r="AE6" s="233"/>
      <c r="AF6" s="260"/>
      <c r="AG6" s="280" t="str">
        <f t="shared" ref="AG6:AG39" si="10">IF(AD6="","",IF(AE6="","",IF(AF6="","",(SUM(AD6:AF6)/3))))</f>
        <v/>
      </c>
      <c r="AH6" s="281" t="str">
        <f t="shared" ref="AH6:AH39" si="11">IF(AG6="","",IF(AG6&gt;1.5,"сформирован",IF(AG6&lt;0.5,"не сформирован", "в стадии формирования")))</f>
        <v/>
      </c>
      <c r="AI6" s="282"/>
      <c r="AJ6" s="94"/>
    </row>
    <row r="7" spans="1:36" s="96" customFormat="1">
      <c r="A7" s="96">
        <f>список!A4</f>
        <v>3</v>
      </c>
      <c r="B7" s="97" t="str">
        <f>IF(список!B4="","",список!B4)</f>
        <v/>
      </c>
      <c r="C7" s="97">
        <f>IF(список!C4="","",список!C4)</f>
        <v>0</v>
      </c>
      <c r="D7" s="231"/>
      <c r="E7" s="233"/>
      <c r="F7" s="233"/>
      <c r="G7" s="233"/>
      <c r="H7" s="233"/>
      <c r="I7" s="274" t="str">
        <f t="shared" si="1"/>
        <v/>
      </c>
      <c r="J7" s="275" t="str">
        <f t="shared" si="2"/>
        <v/>
      </c>
      <c r="K7" s="231"/>
      <c r="L7" s="233"/>
      <c r="M7" s="274" t="str">
        <f t="shared" si="3"/>
        <v/>
      </c>
      <c r="N7" s="275" t="str">
        <f t="shared" si="4"/>
        <v/>
      </c>
      <c r="O7" s="231"/>
      <c r="P7" s="329" t="str">
        <f t="shared" si="5"/>
        <v/>
      </c>
      <c r="Q7" s="277" t="str">
        <f t="shared" si="6"/>
        <v/>
      </c>
      <c r="R7" s="305" t="str">
        <f t="shared" si="0"/>
        <v/>
      </c>
      <c r="S7" s="281" t="str">
        <f t="shared" si="7"/>
        <v/>
      </c>
      <c r="T7" s="231"/>
      <c r="U7" s="233"/>
      <c r="V7" s="233"/>
      <c r="W7" s="233"/>
      <c r="X7" s="233"/>
      <c r="Y7" s="233"/>
      <c r="Z7" s="233"/>
      <c r="AA7" s="233"/>
      <c r="AB7" s="280" t="str">
        <f t="shared" si="8"/>
        <v/>
      </c>
      <c r="AC7" s="281" t="str">
        <f t="shared" si="9"/>
        <v/>
      </c>
      <c r="AD7" s="231"/>
      <c r="AE7" s="233"/>
      <c r="AF7" s="260"/>
      <c r="AG7" s="280" t="str">
        <f t="shared" si="10"/>
        <v/>
      </c>
      <c r="AH7" s="281" t="str">
        <f t="shared" si="11"/>
        <v/>
      </c>
      <c r="AI7" s="282"/>
      <c r="AJ7" s="94"/>
    </row>
    <row r="8" spans="1:36" s="96" customFormat="1">
      <c r="A8" s="96">
        <f>список!A5</f>
        <v>4</v>
      </c>
      <c r="B8" s="97" t="str">
        <f>IF(список!B5="","",список!B5)</f>
        <v/>
      </c>
      <c r="C8" s="97">
        <f>IF(список!C5="","",список!C5)</f>
        <v>0</v>
      </c>
      <c r="D8" s="231"/>
      <c r="E8" s="233"/>
      <c r="F8" s="233"/>
      <c r="G8" s="233"/>
      <c r="H8" s="233"/>
      <c r="I8" s="274" t="str">
        <f t="shared" si="1"/>
        <v/>
      </c>
      <c r="J8" s="275" t="str">
        <f t="shared" si="2"/>
        <v/>
      </c>
      <c r="K8" s="231"/>
      <c r="L8" s="233"/>
      <c r="M8" s="274" t="str">
        <f t="shared" si="3"/>
        <v/>
      </c>
      <c r="N8" s="275" t="str">
        <f t="shared" si="4"/>
        <v/>
      </c>
      <c r="O8" s="231"/>
      <c r="P8" s="329" t="str">
        <f t="shared" si="5"/>
        <v/>
      </c>
      <c r="Q8" s="277" t="str">
        <f t="shared" si="6"/>
        <v/>
      </c>
      <c r="R8" s="305" t="str">
        <f t="shared" si="0"/>
        <v/>
      </c>
      <c r="S8" s="281" t="str">
        <f t="shared" si="7"/>
        <v/>
      </c>
      <c r="T8" s="231"/>
      <c r="U8" s="233"/>
      <c r="V8" s="233"/>
      <c r="W8" s="233"/>
      <c r="X8" s="233"/>
      <c r="Y8" s="233"/>
      <c r="Z8" s="233"/>
      <c r="AA8" s="233"/>
      <c r="AB8" s="280" t="str">
        <f t="shared" si="8"/>
        <v/>
      </c>
      <c r="AC8" s="281" t="str">
        <f t="shared" si="9"/>
        <v/>
      </c>
      <c r="AD8" s="231"/>
      <c r="AE8" s="233"/>
      <c r="AF8" s="260"/>
      <c r="AG8" s="280" t="str">
        <f t="shared" si="10"/>
        <v/>
      </c>
      <c r="AH8" s="281" t="str">
        <f t="shared" si="11"/>
        <v/>
      </c>
      <c r="AI8" s="282"/>
      <c r="AJ8" s="94"/>
    </row>
    <row r="9" spans="1:36" s="96" customFormat="1">
      <c r="A9" s="96">
        <f>список!A6</f>
        <v>5</v>
      </c>
      <c r="B9" s="97" t="str">
        <f>IF(список!B6="","",список!B6)</f>
        <v/>
      </c>
      <c r="C9" s="97">
        <f>IF(список!C6="","",список!C6)</f>
        <v>0</v>
      </c>
      <c r="D9" s="231"/>
      <c r="E9" s="233"/>
      <c r="F9" s="233"/>
      <c r="G9" s="233"/>
      <c r="H9" s="233"/>
      <c r="I9" s="274" t="str">
        <f t="shared" si="1"/>
        <v/>
      </c>
      <c r="J9" s="275" t="str">
        <f t="shared" si="2"/>
        <v/>
      </c>
      <c r="K9" s="231"/>
      <c r="L9" s="233"/>
      <c r="M9" s="274" t="str">
        <f t="shared" si="3"/>
        <v/>
      </c>
      <c r="N9" s="275" t="str">
        <f t="shared" si="4"/>
        <v/>
      </c>
      <c r="O9" s="231"/>
      <c r="P9" s="329" t="str">
        <f t="shared" si="5"/>
        <v/>
      </c>
      <c r="Q9" s="277" t="str">
        <f t="shared" si="6"/>
        <v/>
      </c>
      <c r="R9" s="305" t="str">
        <f t="shared" si="0"/>
        <v/>
      </c>
      <c r="S9" s="281" t="str">
        <f t="shared" si="7"/>
        <v/>
      </c>
      <c r="T9" s="231"/>
      <c r="U9" s="233"/>
      <c r="V9" s="233"/>
      <c r="W9" s="233"/>
      <c r="X9" s="233"/>
      <c r="Y9" s="233"/>
      <c r="Z9" s="233"/>
      <c r="AA9" s="233"/>
      <c r="AB9" s="280" t="str">
        <f t="shared" si="8"/>
        <v/>
      </c>
      <c r="AC9" s="281" t="str">
        <f t="shared" si="9"/>
        <v/>
      </c>
      <c r="AD9" s="231"/>
      <c r="AE9" s="233"/>
      <c r="AF9" s="260"/>
      <c r="AG9" s="280" t="str">
        <f t="shared" si="10"/>
        <v/>
      </c>
      <c r="AH9" s="281" t="str">
        <f t="shared" si="11"/>
        <v/>
      </c>
      <c r="AI9" s="282"/>
      <c r="AJ9" s="94"/>
    </row>
    <row r="10" spans="1:36" s="96" customFormat="1">
      <c r="A10" s="96">
        <f>список!A7</f>
        <v>6</v>
      </c>
      <c r="B10" s="97" t="str">
        <f>IF(список!B7="","",список!B7)</f>
        <v/>
      </c>
      <c r="C10" s="97">
        <f>IF(список!C7="","",список!C7)</f>
        <v>0</v>
      </c>
      <c r="D10" s="231"/>
      <c r="E10" s="233"/>
      <c r="F10" s="233"/>
      <c r="G10" s="233"/>
      <c r="H10" s="233"/>
      <c r="I10" s="274" t="str">
        <f t="shared" si="1"/>
        <v/>
      </c>
      <c r="J10" s="275" t="str">
        <f t="shared" si="2"/>
        <v/>
      </c>
      <c r="K10" s="231"/>
      <c r="L10" s="233"/>
      <c r="M10" s="274" t="str">
        <f t="shared" si="3"/>
        <v/>
      </c>
      <c r="N10" s="275" t="str">
        <f t="shared" si="4"/>
        <v/>
      </c>
      <c r="O10" s="231"/>
      <c r="P10" s="329" t="str">
        <f t="shared" si="5"/>
        <v/>
      </c>
      <c r="Q10" s="277" t="str">
        <f t="shared" si="6"/>
        <v/>
      </c>
      <c r="R10" s="305" t="str">
        <f t="shared" si="0"/>
        <v/>
      </c>
      <c r="S10" s="281" t="str">
        <f t="shared" si="7"/>
        <v/>
      </c>
      <c r="T10" s="231"/>
      <c r="U10" s="233"/>
      <c r="V10" s="233"/>
      <c r="W10" s="233"/>
      <c r="X10" s="233"/>
      <c r="Y10" s="233"/>
      <c r="Z10" s="233"/>
      <c r="AA10" s="233"/>
      <c r="AB10" s="280" t="str">
        <f t="shared" si="8"/>
        <v/>
      </c>
      <c r="AC10" s="281" t="str">
        <f t="shared" si="9"/>
        <v/>
      </c>
      <c r="AD10" s="231"/>
      <c r="AE10" s="233"/>
      <c r="AF10" s="260"/>
      <c r="AG10" s="280" t="str">
        <f t="shared" si="10"/>
        <v/>
      </c>
      <c r="AH10" s="281" t="str">
        <f t="shared" si="11"/>
        <v/>
      </c>
      <c r="AI10" s="282"/>
      <c r="AJ10" s="94"/>
    </row>
    <row r="11" spans="1:36" s="96" customFormat="1">
      <c r="A11" s="96">
        <f>список!A8</f>
        <v>7</v>
      </c>
      <c r="B11" s="97" t="str">
        <f>IF(список!B8="","",список!B8)</f>
        <v/>
      </c>
      <c r="C11" s="97">
        <f>IF(список!C8="","",список!C8)</f>
        <v>0</v>
      </c>
      <c r="D11" s="231"/>
      <c r="E11" s="233"/>
      <c r="F11" s="233"/>
      <c r="G11" s="233"/>
      <c r="H11" s="233"/>
      <c r="I11" s="274" t="str">
        <f t="shared" si="1"/>
        <v/>
      </c>
      <c r="J11" s="275" t="str">
        <f t="shared" si="2"/>
        <v/>
      </c>
      <c r="K11" s="231"/>
      <c r="L11" s="233"/>
      <c r="M11" s="274" t="str">
        <f t="shared" si="3"/>
        <v/>
      </c>
      <c r="N11" s="275" t="str">
        <f t="shared" si="4"/>
        <v/>
      </c>
      <c r="O11" s="231"/>
      <c r="P11" s="329" t="str">
        <f t="shared" si="5"/>
        <v/>
      </c>
      <c r="Q11" s="277" t="str">
        <f t="shared" si="6"/>
        <v/>
      </c>
      <c r="R11" s="305" t="str">
        <f t="shared" si="0"/>
        <v/>
      </c>
      <c r="S11" s="281" t="str">
        <f t="shared" si="7"/>
        <v/>
      </c>
      <c r="T11" s="231"/>
      <c r="U11" s="233"/>
      <c r="V11" s="233"/>
      <c r="W11" s="233"/>
      <c r="X11" s="233"/>
      <c r="Y11" s="233"/>
      <c r="Z11" s="233"/>
      <c r="AA11" s="233"/>
      <c r="AB11" s="280" t="str">
        <f t="shared" si="8"/>
        <v/>
      </c>
      <c r="AC11" s="281" t="str">
        <f t="shared" si="9"/>
        <v/>
      </c>
      <c r="AD11" s="231"/>
      <c r="AE11" s="233"/>
      <c r="AF11" s="260"/>
      <c r="AG11" s="280" t="str">
        <f t="shared" si="10"/>
        <v/>
      </c>
      <c r="AH11" s="281" t="str">
        <f t="shared" si="11"/>
        <v/>
      </c>
      <c r="AI11" s="282"/>
      <c r="AJ11" s="94"/>
    </row>
    <row r="12" spans="1:36" s="96" customFormat="1">
      <c r="A12" s="96">
        <f>список!A9</f>
        <v>8</v>
      </c>
      <c r="B12" s="97" t="str">
        <f>IF(список!B9="","",список!B9)</f>
        <v/>
      </c>
      <c r="C12" s="97">
        <f>IF(список!C9="","",список!C9)</f>
        <v>0</v>
      </c>
      <c r="D12" s="231"/>
      <c r="E12" s="233"/>
      <c r="F12" s="233"/>
      <c r="G12" s="233"/>
      <c r="H12" s="233"/>
      <c r="I12" s="274" t="str">
        <f t="shared" si="1"/>
        <v/>
      </c>
      <c r="J12" s="275" t="str">
        <f t="shared" si="2"/>
        <v/>
      </c>
      <c r="K12" s="231"/>
      <c r="L12" s="233"/>
      <c r="M12" s="274" t="str">
        <f t="shared" si="3"/>
        <v/>
      </c>
      <c r="N12" s="275" t="str">
        <f t="shared" si="4"/>
        <v/>
      </c>
      <c r="O12" s="231"/>
      <c r="P12" s="329" t="str">
        <f t="shared" si="5"/>
        <v/>
      </c>
      <c r="Q12" s="277" t="str">
        <f t="shared" si="6"/>
        <v/>
      </c>
      <c r="R12" s="305" t="str">
        <f t="shared" si="0"/>
        <v/>
      </c>
      <c r="S12" s="281" t="str">
        <f t="shared" si="7"/>
        <v/>
      </c>
      <c r="T12" s="231"/>
      <c r="U12" s="233"/>
      <c r="V12" s="233"/>
      <c r="W12" s="233"/>
      <c r="X12" s="233"/>
      <c r="Y12" s="233"/>
      <c r="Z12" s="233"/>
      <c r="AA12" s="233"/>
      <c r="AB12" s="280" t="str">
        <f t="shared" si="8"/>
        <v/>
      </c>
      <c r="AC12" s="281" t="str">
        <f t="shared" si="9"/>
        <v/>
      </c>
      <c r="AD12" s="231"/>
      <c r="AE12" s="233"/>
      <c r="AF12" s="260"/>
      <c r="AG12" s="280" t="str">
        <f t="shared" si="10"/>
        <v/>
      </c>
      <c r="AH12" s="281" t="str">
        <f t="shared" si="11"/>
        <v/>
      </c>
      <c r="AI12" s="282"/>
      <c r="AJ12" s="94"/>
    </row>
    <row r="13" spans="1:36" s="96" customFormat="1">
      <c r="A13" s="96">
        <f>список!A10</f>
        <v>9</v>
      </c>
      <c r="B13" s="97" t="str">
        <f>IF(список!B10="","",список!B10)</f>
        <v/>
      </c>
      <c r="C13" s="97">
        <f>IF(список!C10="","",список!C10)</f>
        <v>0</v>
      </c>
      <c r="D13" s="231"/>
      <c r="E13" s="233"/>
      <c r="F13" s="233"/>
      <c r="G13" s="233"/>
      <c r="H13" s="233"/>
      <c r="I13" s="274" t="str">
        <f t="shared" si="1"/>
        <v/>
      </c>
      <c r="J13" s="275" t="str">
        <f t="shared" si="2"/>
        <v/>
      </c>
      <c r="K13" s="231"/>
      <c r="L13" s="233"/>
      <c r="M13" s="274" t="str">
        <f t="shared" si="3"/>
        <v/>
      </c>
      <c r="N13" s="275" t="str">
        <f t="shared" si="4"/>
        <v/>
      </c>
      <c r="O13" s="231"/>
      <c r="P13" s="329" t="str">
        <f t="shared" si="5"/>
        <v/>
      </c>
      <c r="Q13" s="277" t="str">
        <f t="shared" si="6"/>
        <v/>
      </c>
      <c r="R13" s="305" t="str">
        <f t="shared" si="0"/>
        <v/>
      </c>
      <c r="S13" s="281" t="str">
        <f t="shared" si="7"/>
        <v/>
      </c>
      <c r="T13" s="231"/>
      <c r="U13" s="233"/>
      <c r="V13" s="233"/>
      <c r="W13" s="233"/>
      <c r="X13" s="233"/>
      <c r="Y13" s="233"/>
      <c r="Z13" s="233"/>
      <c r="AA13" s="233"/>
      <c r="AB13" s="280" t="str">
        <f t="shared" si="8"/>
        <v/>
      </c>
      <c r="AC13" s="281" t="str">
        <f t="shared" si="9"/>
        <v/>
      </c>
      <c r="AD13" s="231"/>
      <c r="AE13" s="233"/>
      <c r="AF13" s="260"/>
      <c r="AG13" s="280" t="str">
        <f t="shared" si="10"/>
        <v/>
      </c>
      <c r="AH13" s="281" t="str">
        <f t="shared" si="11"/>
        <v/>
      </c>
      <c r="AI13" s="282"/>
      <c r="AJ13" s="94"/>
    </row>
    <row r="14" spans="1:36" s="96" customFormat="1">
      <c r="A14" s="96">
        <f>список!A11</f>
        <v>10</v>
      </c>
      <c r="B14" s="97" t="str">
        <f>IF(список!B11="","",список!B11)</f>
        <v/>
      </c>
      <c r="C14" s="97">
        <f>IF(список!C11="","",список!C11)</f>
        <v>0</v>
      </c>
      <c r="D14" s="231"/>
      <c r="E14" s="233"/>
      <c r="F14" s="233"/>
      <c r="G14" s="233"/>
      <c r="H14" s="233"/>
      <c r="I14" s="274" t="str">
        <f t="shared" si="1"/>
        <v/>
      </c>
      <c r="J14" s="275" t="str">
        <f t="shared" si="2"/>
        <v/>
      </c>
      <c r="K14" s="231"/>
      <c r="L14" s="233"/>
      <c r="M14" s="274" t="str">
        <f t="shared" si="3"/>
        <v/>
      </c>
      <c r="N14" s="275" t="str">
        <f t="shared" si="4"/>
        <v/>
      </c>
      <c r="O14" s="231"/>
      <c r="P14" s="329" t="str">
        <f t="shared" si="5"/>
        <v/>
      </c>
      <c r="Q14" s="277" t="str">
        <f t="shared" si="6"/>
        <v/>
      </c>
      <c r="R14" s="305" t="str">
        <f t="shared" si="0"/>
        <v/>
      </c>
      <c r="S14" s="281" t="str">
        <f t="shared" si="7"/>
        <v/>
      </c>
      <c r="T14" s="231"/>
      <c r="U14" s="233"/>
      <c r="V14" s="233"/>
      <c r="W14" s="233"/>
      <c r="X14" s="233"/>
      <c r="Y14" s="233"/>
      <c r="Z14" s="233"/>
      <c r="AA14" s="233"/>
      <c r="AB14" s="280" t="str">
        <f t="shared" si="8"/>
        <v/>
      </c>
      <c r="AC14" s="281" t="str">
        <f t="shared" si="9"/>
        <v/>
      </c>
      <c r="AD14" s="231"/>
      <c r="AE14" s="233"/>
      <c r="AF14" s="260"/>
      <c r="AG14" s="280" t="str">
        <f t="shared" si="10"/>
        <v/>
      </c>
      <c r="AH14" s="281" t="str">
        <f t="shared" si="11"/>
        <v/>
      </c>
      <c r="AI14" s="282"/>
      <c r="AJ14" s="94"/>
    </row>
    <row r="15" spans="1:36" s="96" customFormat="1">
      <c r="A15" s="96">
        <f>список!A12</f>
        <v>11</v>
      </c>
      <c r="B15" s="97" t="str">
        <f>IF(список!B12="","",список!B12)</f>
        <v/>
      </c>
      <c r="C15" s="97">
        <f>IF(список!C12="","",список!C12)</f>
        <v>0</v>
      </c>
      <c r="D15" s="231"/>
      <c r="E15" s="233"/>
      <c r="F15" s="233"/>
      <c r="G15" s="233"/>
      <c r="H15" s="233"/>
      <c r="I15" s="274" t="str">
        <f t="shared" si="1"/>
        <v/>
      </c>
      <c r="J15" s="275" t="str">
        <f t="shared" si="2"/>
        <v/>
      </c>
      <c r="K15" s="231"/>
      <c r="L15" s="233"/>
      <c r="M15" s="274" t="str">
        <f t="shared" si="3"/>
        <v/>
      </c>
      <c r="N15" s="275" t="str">
        <f t="shared" si="4"/>
        <v/>
      </c>
      <c r="O15" s="231"/>
      <c r="P15" s="329" t="str">
        <f t="shared" si="5"/>
        <v/>
      </c>
      <c r="Q15" s="277" t="str">
        <f t="shared" si="6"/>
        <v/>
      </c>
      <c r="R15" s="305" t="str">
        <f t="shared" si="0"/>
        <v/>
      </c>
      <c r="S15" s="281" t="str">
        <f t="shared" si="7"/>
        <v/>
      </c>
      <c r="T15" s="231"/>
      <c r="U15" s="233"/>
      <c r="V15" s="233"/>
      <c r="W15" s="233"/>
      <c r="X15" s="233"/>
      <c r="Y15" s="233"/>
      <c r="Z15" s="233"/>
      <c r="AA15" s="233"/>
      <c r="AB15" s="280" t="str">
        <f t="shared" si="8"/>
        <v/>
      </c>
      <c r="AC15" s="281" t="str">
        <f t="shared" si="9"/>
        <v/>
      </c>
      <c r="AD15" s="231"/>
      <c r="AE15" s="233"/>
      <c r="AF15" s="260"/>
      <c r="AG15" s="280" t="str">
        <f t="shared" si="10"/>
        <v/>
      </c>
      <c r="AH15" s="281" t="str">
        <f t="shared" si="11"/>
        <v/>
      </c>
      <c r="AI15" s="282"/>
      <c r="AJ15" s="94"/>
    </row>
    <row r="16" spans="1:36" s="96" customFormat="1">
      <c r="A16" s="96">
        <f>список!A13</f>
        <v>12</v>
      </c>
      <c r="B16" s="97" t="str">
        <f>IF(список!B13="","",список!B13)</f>
        <v/>
      </c>
      <c r="C16" s="97">
        <f>IF(список!C13="","",список!C13)</f>
        <v>0</v>
      </c>
      <c r="D16" s="231"/>
      <c r="E16" s="233"/>
      <c r="F16" s="233"/>
      <c r="G16" s="233"/>
      <c r="H16" s="233"/>
      <c r="I16" s="274" t="str">
        <f t="shared" si="1"/>
        <v/>
      </c>
      <c r="J16" s="275" t="str">
        <f t="shared" si="2"/>
        <v/>
      </c>
      <c r="K16" s="231"/>
      <c r="L16" s="233"/>
      <c r="M16" s="274" t="str">
        <f t="shared" si="3"/>
        <v/>
      </c>
      <c r="N16" s="275" t="str">
        <f t="shared" si="4"/>
        <v/>
      </c>
      <c r="O16" s="231"/>
      <c r="P16" s="329" t="str">
        <f t="shared" si="5"/>
        <v/>
      </c>
      <c r="Q16" s="277" t="str">
        <f t="shared" si="6"/>
        <v/>
      </c>
      <c r="R16" s="305" t="str">
        <f t="shared" si="0"/>
        <v/>
      </c>
      <c r="S16" s="281" t="str">
        <f t="shared" si="7"/>
        <v/>
      </c>
      <c r="T16" s="231"/>
      <c r="U16" s="233"/>
      <c r="V16" s="233"/>
      <c r="W16" s="233"/>
      <c r="X16" s="233"/>
      <c r="Y16" s="233"/>
      <c r="Z16" s="233"/>
      <c r="AA16" s="233"/>
      <c r="AB16" s="280" t="str">
        <f t="shared" si="8"/>
        <v/>
      </c>
      <c r="AC16" s="281" t="str">
        <f t="shared" si="9"/>
        <v/>
      </c>
      <c r="AD16" s="231"/>
      <c r="AE16" s="233"/>
      <c r="AF16" s="260"/>
      <c r="AG16" s="280" t="str">
        <f t="shared" si="10"/>
        <v/>
      </c>
      <c r="AH16" s="281" t="str">
        <f t="shared" si="11"/>
        <v/>
      </c>
      <c r="AI16" s="282"/>
      <c r="AJ16" s="94"/>
    </row>
    <row r="17" spans="1:36" s="96" customFormat="1">
      <c r="A17" s="96">
        <f>список!A14</f>
        <v>13</v>
      </c>
      <c r="B17" s="97" t="str">
        <f>IF(список!B14="","",список!B14)</f>
        <v/>
      </c>
      <c r="C17" s="97">
        <f>IF(список!C14="","",список!C14)</f>
        <v>0</v>
      </c>
      <c r="D17" s="231"/>
      <c r="E17" s="233"/>
      <c r="F17" s="233"/>
      <c r="G17" s="233"/>
      <c r="H17" s="233"/>
      <c r="I17" s="274" t="str">
        <f t="shared" si="1"/>
        <v/>
      </c>
      <c r="J17" s="275" t="str">
        <f t="shared" si="2"/>
        <v/>
      </c>
      <c r="K17" s="231"/>
      <c r="L17" s="233"/>
      <c r="M17" s="274" t="str">
        <f t="shared" si="3"/>
        <v/>
      </c>
      <c r="N17" s="275" t="str">
        <f t="shared" si="4"/>
        <v/>
      </c>
      <c r="O17" s="231"/>
      <c r="P17" s="329" t="str">
        <f t="shared" si="5"/>
        <v/>
      </c>
      <c r="Q17" s="277" t="str">
        <f t="shared" si="6"/>
        <v/>
      </c>
      <c r="R17" s="305" t="str">
        <f t="shared" si="0"/>
        <v/>
      </c>
      <c r="S17" s="281" t="str">
        <f t="shared" si="7"/>
        <v/>
      </c>
      <c r="T17" s="231"/>
      <c r="U17" s="233"/>
      <c r="V17" s="233"/>
      <c r="W17" s="233"/>
      <c r="X17" s="233"/>
      <c r="Y17" s="233"/>
      <c r="Z17" s="233"/>
      <c r="AA17" s="233"/>
      <c r="AB17" s="280" t="str">
        <f t="shared" si="8"/>
        <v/>
      </c>
      <c r="AC17" s="281" t="str">
        <f t="shared" si="9"/>
        <v/>
      </c>
      <c r="AD17" s="231"/>
      <c r="AE17" s="233"/>
      <c r="AF17" s="260"/>
      <c r="AG17" s="280" t="str">
        <f t="shared" si="10"/>
        <v/>
      </c>
      <c r="AH17" s="281" t="str">
        <f t="shared" si="11"/>
        <v/>
      </c>
      <c r="AI17" s="282"/>
      <c r="AJ17" s="94"/>
    </row>
    <row r="18" spans="1:36" s="96" customFormat="1">
      <c r="A18" s="96">
        <f>список!A15</f>
        <v>14</v>
      </c>
      <c r="B18" s="97" t="str">
        <f>IF(список!B15="","",список!B15)</f>
        <v/>
      </c>
      <c r="C18" s="97">
        <f>IF(список!C15="","",список!C15)</f>
        <v>0</v>
      </c>
      <c r="D18" s="231"/>
      <c r="E18" s="233"/>
      <c r="F18" s="233"/>
      <c r="G18" s="233"/>
      <c r="H18" s="233"/>
      <c r="I18" s="274" t="str">
        <f t="shared" si="1"/>
        <v/>
      </c>
      <c r="J18" s="275" t="str">
        <f t="shared" si="2"/>
        <v/>
      </c>
      <c r="K18" s="231"/>
      <c r="L18" s="233"/>
      <c r="M18" s="274" t="str">
        <f t="shared" si="3"/>
        <v/>
      </c>
      <c r="N18" s="275" t="str">
        <f t="shared" si="4"/>
        <v/>
      </c>
      <c r="O18" s="231"/>
      <c r="P18" s="329" t="str">
        <f t="shared" si="5"/>
        <v/>
      </c>
      <c r="Q18" s="277" t="str">
        <f t="shared" si="6"/>
        <v/>
      </c>
      <c r="R18" s="305" t="str">
        <f t="shared" si="0"/>
        <v/>
      </c>
      <c r="S18" s="281" t="str">
        <f t="shared" si="7"/>
        <v/>
      </c>
      <c r="T18" s="231"/>
      <c r="U18" s="233"/>
      <c r="V18" s="233"/>
      <c r="W18" s="233"/>
      <c r="X18" s="233"/>
      <c r="Y18" s="233"/>
      <c r="Z18" s="233"/>
      <c r="AA18" s="233"/>
      <c r="AB18" s="280" t="str">
        <f t="shared" si="8"/>
        <v/>
      </c>
      <c r="AC18" s="281" t="str">
        <f t="shared" si="9"/>
        <v/>
      </c>
      <c r="AD18" s="231"/>
      <c r="AE18" s="233"/>
      <c r="AF18" s="260"/>
      <c r="AG18" s="280" t="str">
        <f t="shared" si="10"/>
        <v/>
      </c>
      <c r="AH18" s="281" t="str">
        <f t="shared" si="11"/>
        <v/>
      </c>
      <c r="AI18" s="282"/>
      <c r="AJ18" s="94"/>
    </row>
    <row r="19" spans="1:36" s="96" customFormat="1">
      <c r="A19" s="96">
        <f>список!A16</f>
        <v>15</v>
      </c>
      <c r="B19" s="97" t="str">
        <f>IF(список!B16="","",список!B16)</f>
        <v/>
      </c>
      <c r="C19" s="97">
        <f>IF(список!C16="","",список!C16)</f>
        <v>0</v>
      </c>
      <c r="D19" s="231"/>
      <c r="E19" s="233"/>
      <c r="F19" s="233"/>
      <c r="G19" s="233"/>
      <c r="H19" s="233"/>
      <c r="I19" s="274" t="str">
        <f t="shared" si="1"/>
        <v/>
      </c>
      <c r="J19" s="275" t="str">
        <f t="shared" si="2"/>
        <v/>
      </c>
      <c r="K19" s="231"/>
      <c r="L19" s="233"/>
      <c r="M19" s="274" t="str">
        <f t="shared" si="3"/>
        <v/>
      </c>
      <c r="N19" s="275" t="str">
        <f t="shared" si="4"/>
        <v/>
      </c>
      <c r="O19" s="231"/>
      <c r="P19" s="329" t="str">
        <f t="shared" si="5"/>
        <v/>
      </c>
      <c r="Q19" s="277" t="str">
        <f t="shared" si="6"/>
        <v/>
      </c>
      <c r="R19" s="305" t="str">
        <f t="shared" si="0"/>
        <v/>
      </c>
      <c r="S19" s="281" t="str">
        <f t="shared" si="7"/>
        <v/>
      </c>
      <c r="T19" s="231"/>
      <c r="U19" s="233"/>
      <c r="V19" s="233"/>
      <c r="W19" s="233"/>
      <c r="X19" s="233"/>
      <c r="Y19" s="233"/>
      <c r="Z19" s="233"/>
      <c r="AA19" s="233"/>
      <c r="AB19" s="280" t="str">
        <f t="shared" si="8"/>
        <v/>
      </c>
      <c r="AC19" s="281" t="str">
        <f t="shared" si="9"/>
        <v/>
      </c>
      <c r="AD19" s="231"/>
      <c r="AE19" s="233"/>
      <c r="AF19" s="260"/>
      <c r="AG19" s="280" t="str">
        <f t="shared" si="10"/>
        <v/>
      </c>
      <c r="AH19" s="281" t="str">
        <f t="shared" si="11"/>
        <v/>
      </c>
      <c r="AI19" s="282"/>
      <c r="AJ19" s="94"/>
    </row>
    <row r="20" spans="1:36" s="96" customFormat="1">
      <c r="A20" s="96">
        <f>список!A17</f>
        <v>16</v>
      </c>
      <c r="B20" s="97" t="str">
        <f>IF(список!B17="","",список!B17)</f>
        <v/>
      </c>
      <c r="C20" s="97">
        <f>IF(список!C17="","",список!C17)</f>
        <v>0</v>
      </c>
      <c r="D20" s="231"/>
      <c r="E20" s="233"/>
      <c r="F20" s="233"/>
      <c r="G20" s="233"/>
      <c r="H20" s="233"/>
      <c r="I20" s="274" t="str">
        <f t="shared" si="1"/>
        <v/>
      </c>
      <c r="J20" s="275" t="str">
        <f t="shared" si="2"/>
        <v/>
      </c>
      <c r="K20" s="231"/>
      <c r="L20" s="233"/>
      <c r="M20" s="274" t="str">
        <f t="shared" si="3"/>
        <v/>
      </c>
      <c r="N20" s="275" t="str">
        <f t="shared" si="4"/>
        <v/>
      </c>
      <c r="O20" s="231"/>
      <c r="P20" s="329" t="str">
        <f t="shared" si="5"/>
        <v/>
      </c>
      <c r="Q20" s="277" t="str">
        <f t="shared" si="6"/>
        <v/>
      </c>
      <c r="R20" s="305" t="str">
        <f t="shared" si="0"/>
        <v/>
      </c>
      <c r="S20" s="281" t="str">
        <f t="shared" si="7"/>
        <v/>
      </c>
      <c r="T20" s="231"/>
      <c r="U20" s="233"/>
      <c r="V20" s="233"/>
      <c r="W20" s="233"/>
      <c r="X20" s="233"/>
      <c r="Y20" s="233"/>
      <c r="Z20" s="233"/>
      <c r="AA20" s="233"/>
      <c r="AB20" s="280" t="str">
        <f t="shared" si="8"/>
        <v/>
      </c>
      <c r="AC20" s="281" t="str">
        <f t="shared" si="9"/>
        <v/>
      </c>
      <c r="AD20" s="231"/>
      <c r="AE20" s="233"/>
      <c r="AF20" s="260"/>
      <c r="AG20" s="280" t="str">
        <f t="shared" si="10"/>
        <v/>
      </c>
      <c r="AH20" s="281" t="str">
        <f t="shared" si="11"/>
        <v/>
      </c>
      <c r="AI20" s="282"/>
      <c r="AJ20" s="94"/>
    </row>
    <row r="21" spans="1:36" s="96" customFormat="1">
      <c r="A21" s="96">
        <f>список!A18</f>
        <v>17</v>
      </c>
      <c r="B21" s="97" t="str">
        <f>IF(список!B18="","",список!B18)</f>
        <v/>
      </c>
      <c r="C21" s="97">
        <f>IF(список!C18="","",список!C18)</f>
        <v>0</v>
      </c>
      <c r="D21" s="231"/>
      <c r="E21" s="233"/>
      <c r="F21" s="233"/>
      <c r="G21" s="233"/>
      <c r="H21" s="233"/>
      <c r="I21" s="274" t="str">
        <f t="shared" si="1"/>
        <v/>
      </c>
      <c r="J21" s="275" t="str">
        <f t="shared" si="2"/>
        <v/>
      </c>
      <c r="K21" s="231"/>
      <c r="L21" s="233"/>
      <c r="M21" s="274" t="str">
        <f t="shared" si="3"/>
        <v/>
      </c>
      <c r="N21" s="275" t="str">
        <f t="shared" si="4"/>
        <v/>
      </c>
      <c r="O21" s="231"/>
      <c r="P21" s="329" t="str">
        <f t="shared" si="5"/>
        <v/>
      </c>
      <c r="Q21" s="277" t="str">
        <f t="shared" si="6"/>
        <v/>
      </c>
      <c r="R21" s="305" t="str">
        <f t="shared" si="0"/>
        <v/>
      </c>
      <c r="S21" s="281" t="str">
        <f t="shared" si="7"/>
        <v/>
      </c>
      <c r="T21" s="231"/>
      <c r="U21" s="233"/>
      <c r="V21" s="233"/>
      <c r="W21" s="233"/>
      <c r="X21" s="233"/>
      <c r="Y21" s="233"/>
      <c r="Z21" s="233"/>
      <c r="AA21" s="233"/>
      <c r="AB21" s="280" t="str">
        <f t="shared" si="8"/>
        <v/>
      </c>
      <c r="AC21" s="281" t="str">
        <f t="shared" si="9"/>
        <v/>
      </c>
      <c r="AD21" s="231"/>
      <c r="AE21" s="233"/>
      <c r="AF21" s="260"/>
      <c r="AG21" s="280" t="str">
        <f t="shared" si="10"/>
        <v/>
      </c>
      <c r="AH21" s="281" t="str">
        <f t="shared" si="11"/>
        <v/>
      </c>
      <c r="AI21" s="282"/>
      <c r="AJ21" s="94"/>
    </row>
    <row r="22" spans="1:36" s="96" customFormat="1">
      <c r="A22" s="96">
        <f>список!A19</f>
        <v>18</v>
      </c>
      <c r="B22" s="97" t="str">
        <f>IF(список!B19="","",список!B19)</f>
        <v/>
      </c>
      <c r="C22" s="97">
        <f>IF(список!C19="","",список!C19)</f>
        <v>0</v>
      </c>
      <c r="D22" s="231"/>
      <c r="E22" s="233"/>
      <c r="F22" s="233"/>
      <c r="G22" s="233"/>
      <c r="H22" s="233"/>
      <c r="I22" s="274" t="str">
        <f t="shared" si="1"/>
        <v/>
      </c>
      <c r="J22" s="275" t="str">
        <f t="shared" si="2"/>
        <v/>
      </c>
      <c r="K22" s="231"/>
      <c r="L22" s="233"/>
      <c r="M22" s="274" t="str">
        <f t="shared" si="3"/>
        <v/>
      </c>
      <c r="N22" s="275" t="str">
        <f t="shared" si="4"/>
        <v/>
      </c>
      <c r="O22" s="231"/>
      <c r="P22" s="329" t="str">
        <f t="shared" si="5"/>
        <v/>
      </c>
      <c r="Q22" s="277" t="str">
        <f t="shared" si="6"/>
        <v/>
      </c>
      <c r="R22" s="305" t="str">
        <f t="shared" si="0"/>
        <v/>
      </c>
      <c r="S22" s="281" t="str">
        <f t="shared" si="7"/>
        <v/>
      </c>
      <c r="T22" s="231"/>
      <c r="U22" s="233"/>
      <c r="V22" s="233"/>
      <c r="W22" s="233"/>
      <c r="X22" s="233"/>
      <c r="Y22" s="233"/>
      <c r="Z22" s="233"/>
      <c r="AA22" s="233"/>
      <c r="AB22" s="280" t="str">
        <f t="shared" si="8"/>
        <v/>
      </c>
      <c r="AC22" s="281" t="str">
        <f t="shared" si="9"/>
        <v/>
      </c>
      <c r="AD22" s="231"/>
      <c r="AE22" s="233"/>
      <c r="AF22" s="260"/>
      <c r="AG22" s="280" t="str">
        <f t="shared" si="10"/>
        <v/>
      </c>
      <c r="AH22" s="281" t="str">
        <f t="shared" si="11"/>
        <v/>
      </c>
      <c r="AI22" s="282"/>
      <c r="AJ22" s="94"/>
    </row>
    <row r="23" spans="1:36" s="96" customFormat="1">
      <c r="A23" s="96">
        <f>список!A20</f>
        <v>19</v>
      </c>
      <c r="B23" s="97" t="str">
        <f>IF(список!B20="","",список!B20)</f>
        <v/>
      </c>
      <c r="C23" s="97">
        <f>IF(список!C20="","",список!C20)</f>
        <v>0</v>
      </c>
      <c r="D23" s="231"/>
      <c r="E23" s="233"/>
      <c r="F23" s="233"/>
      <c r="G23" s="233"/>
      <c r="H23" s="233"/>
      <c r="I23" s="274" t="str">
        <f t="shared" si="1"/>
        <v/>
      </c>
      <c r="J23" s="275" t="str">
        <f t="shared" si="2"/>
        <v/>
      </c>
      <c r="K23" s="231"/>
      <c r="L23" s="233"/>
      <c r="M23" s="274" t="str">
        <f t="shared" si="3"/>
        <v/>
      </c>
      <c r="N23" s="275" t="str">
        <f t="shared" si="4"/>
        <v/>
      </c>
      <c r="O23" s="231"/>
      <c r="P23" s="329" t="str">
        <f t="shared" si="5"/>
        <v/>
      </c>
      <c r="Q23" s="277" t="str">
        <f t="shared" si="6"/>
        <v/>
      </c>
      <c r="R23" s="305" t="str">
        <f t="shared" si="0"/>
        <v/>
      </c>
      <c r="S23" s="281" t="str">
        <f t="shared" si="7"/>
        <v/>
      </c>
      <c r="T23" s="231"/>
      <c r="U23" s="233"/>
      <c r="V23" s="233"/>
      <c r="W23" s="233"/>
      <c r="X23" s="233"/>
      <c r="Y23" s="233"/>
      <c r="Z23" s="233"/>
      <c r="AA23" s="233"/>
      <c r="AB23" s="280" t="str">
        <f t="shared" si="8"/>
        <v/>
      </c>
      <c r="AC23" s="281" t="str">
        <f t="shared" si="9"/>
        <v/>
      </c>
      <c r="AD23" s="231"/>
      <c r="AE23" s="233"/>
      <c r="AF23" s="260"/>
      <c r="AG23" s="280" t="str">
        <f t="shared" si="10"/>
        <v/>
      </c>
      <c r="AH23" s="281" t="str">
        <f t="shared" si="11"/>
        <v/>
      </c>
      <c r="AI23" s="282"/>
      <c r="AJ23" s="94"/>
    </row>
    <row r="24" spans="1:36" s="96" customFormat="1">
      <c r="A24" s="96">
        <f>список!A21</f>
        <v>20</v>
      </c>
      <c r="B24" s="97" t="str">
        <f>IF(список!B21="","",список!B21)</f>
        <v/>
      </c>
      <c r="C24" s="97">
        <f>IF(список!C21="","",список!C21)</f>
        <v>0</v>
      </c>
      <c r="D24" s="231"/>
      <c r="E24" s="233"/>
      <c r="F24" s="233"/>
      <c r="G24" s="233"/>
      <c r="H24" s="233"/>
      <c r="I24" s="274" t="str">
        <f t="shared" si="1"/>
        <v/>
      </c>
      <c r="J24" s="275" t="str">
        <f t="shared" si="2"/>
        <v/>
      </c>
      <c r="K24" s="231"/>
      <c r="L24" s="233"/>
      <c r="M24" s="274" t="str">
        <f t="shared" si="3"/>
        <v/>
      </c>
      <c r="N24" s="275" t="str">
        <f t="shared" si="4"/>
        <v/>
      </c>
      <c r="O24" s="231"/>
      <c r="P24" s="329" t="str">
        <f t="shared" si="5"/>
        <v/>
      </c>
      <c r="Q24" s="277" t="str">
        <f t="shared" si="6"/>
        <v/>
      </c>
      <c r="R24" s="305" t="str">
        <f t="shared" si="0"/>
        <v/>
      </c>
      <c r="S24" s="281" t="str">
        <f t="shared" si="7"/>
        <v/>
      </c>
      <c r="T24" s="231"/>
      <c r="U24" s="233"/>
      <c r="V24" s="233"/>
      <c r="W24" s="233"/>
      <c r="X24" s="233"/>
      <c r="Y24" s="233"/>
      <c r="Z24" s="233"/>
      <c r="AA24" s="233"/>
      <c r="AB24" s="280" t="str">
        <f t="shared" si="8"/>
        <v/>
      </c>
      <c r="AC24" s="281" t="str">
        <f t="shared" si="9"/>
        <v/>
      </c>
      <c r="AD24" s="231"/>
      <c r="AE24" s="233"/>
      <c r="AF24" s="260"/>
      <c r="AG24" s="280" t="str">
        <f t="shared" si="10"/>
        <v/>
      </c>
      <c r="AH24" s="281" t="str">
        <f t="shared" si="11"/>
        <v/>
      </c>
      <c r="AI24" s="282"/>
      <c r="AJ24" s="94"/>
    </row>
    <row r="25" spans="1:36" s="96" customFormat="1">
      <c r="A25" s="96">
        <f>список!A22</f>
        <v>21</v>
      </c>
      <c r="B25" s="97" t="str">
        <f>IF(список!B22="","",список!B22)</f>
        <v/>
      </c>
      <c r="C25" s="97">
        <f>IF(список!C22="","",список!C22)</f>
        <v>0</v>
      </c>
      <c r="D25" s="231"/>
      <c r="E25" s="233"/>
      <c r="F25" s="233"/>
      <c r="G25" s="233"/>
      <c r="H25" s="233"/>
      <c r="I25" s="274" t="str">
        <f t="shared" si="1"/>
        <v/>
      </c>
      <c r="J25" s="275" t="str">
        <f t="shared" si="2"/>
        <v/>
      </c>
      <c r="K25" s="231"/>
      <c r="L25" s="233"/>
      <c r="M25" s="274" t="str">
        <f t="shared" si="3"/>
        <v/>
      </c>
      <c r="N25" s="275" t="str">
        <f t="shared" si="4"/>
        <v/>
      </c>
      <c r="O25" s="231"/>
      <c r="P25" s="329" t="str">
        <f t="shared" si="5"/>
        <v/>
      </c>
      <c r="Q25" s="277" t="str">
        <f t="shared" si="6"/>
        <v/>
      </c>
      <c r="R25" s="305" t="str">
        <f t="shared" si="0"/>
        <v/>
      </c>
      <c r="S25" s="281" t="str">
        <f t="shared" si="7"/>
        <v/>
      </c>
      <c r="T25" s="231"/>
      <c r="U25" s="233"/>
      <c r="V25" s="233"/>
      <c r="W25" s="233"/>
      <c r="X25" s="233"/>
      <c r="Y25" s="233"/>
      <c r="Z25" s="233"/>
      <c r="AA25" s="233"/>
      <c r="AB25" s="280" t="str">
        <f t="shared" si="8"/>
        <v/>
      </c>
      <c r="AC25" s="281" t="str">
        <f t="shared" si="9"/>
        <v/>
      </c>
      <c r="AD25" s="231"/>
      <c r="AE25" s="233"/>
      <c r="AF25" s="260"/>
      <c r="AG25" s="280" t="str">
        <f t="shared" si="10"/>
        <v/>
      </c>
      <c r="AH25" s="281" t="str">
        <f t="shared" si="11"/>
        <v/>
      </c>
      <c r="AI25" s="282"/>
      <c r="AJ25" s="94"/>
    </row>
    <row r="26" spans="1:36" s="96" customFormat="1">
      <c r="A26" s="96">
        <f>список!A23</f>
        <v>22</v>
      </c>
      <c r="B26" s="97" t="str">
        <f>IF(список!B23="","",список!B23)</f>
        <v/>
      </c>
      <c r="C26" s="97">
        <f>IF(список!C23="","",список!C23)</f>
        <v>0</v>
      </c>
      <c r="D26" s="231"/>
      <c r="E26" s="233"/>
      <c r="F26" s="233"/>
      <c r="G26" s="233"/>
      <c r="H26" s="233"/>
      <c r="I26" s="274" t="str">
        <f t="shared" si="1"/>
        <v/>
      </c>
      <c r="J26" s="275" t="str">
        <f t="shared" si="2"/>
        <v/>
      </c>
      <c r="K26" s="231"/>
      <c r="L26" s="233"/>
      <c r="M26" s="274" t="str">
        <f t="shared" si="3"/>
        <v/>
      </c>
      <c r="N26" s="275" t="str">
        <f t="shared" si="4"/>
        <v/>
      </c>
      <c r="O26" s="231"/>
      <c r="P26" s="329" t="str">
        <f t="shared" si="5"/>
        <v/>
      </c>
      <c r="Q26" s="277" t="str">
        <f t="shared" si="6"/>
        <v/>
      </c>
      <c r="R26" s="305" t="str">
        <f t="shared" si="0"/>
        <v/>
      </c>
      <c r="S26" s="281" t="str">
        <f t="shared" si="7"/>
        <v/>
      </c>
      <c r="T26" s="231"/>
      <c r="U26" s="233"/>
      <c r="V26" s="233"/>
      <c r="W26" s="233"/>
      <c r="X26" s="233"/>
      <c r="Y26" s="233"/>
      <c r="Z26" s="233"/>
      <c r="AA26" s="233"/>
      <c r="AB26" s="280" t="str">
        <f t="shared" si="8"/>
        <v/>
      </c>
      <c r="AC26" s="281" t="str">
        <f t="shared" si="9"/>
        <v/>
      </c>
      <c r="AD26" s="231"/>
      <c r="AE26" s="233"/>
      <c r="AF26" s="260"/>
      <c r="AG26" s="280" t="str">
        <f t="shared" si="10"/>
        <v/>
      </c>
      <c r="AH26" s="281" t="str">
        <f t="shared" si="11"/>
        <v/>
      </c>
      <c r="AI26" s="282"/>
      <c r="AJ26" s="94"/>
    </row>
    <row r="27" spans="1:36" s="96" customFormat="1">
      <c r="A27" s="96">
        <f>список!A24</f>
        <v>23</v>
      </c>
      <c r="B27" s="97" t="str">
        <f>IF(список!B24="","",список!B24)</f>
        <v/>
      </c>
      <c r="C27" s="97">
        <f>IF(список!C24="","",список!C24)</f>
        <v>0</v>
      </c>
      <c r="D27" s="231"/>
      <c r="E27" s="233"/>
      <c r="F27" s="233"/>
      <c r="G27" s="233"/>
      <c r="H27" s="233"/>
      <c r="I27" s="274" t="str">
        <f t="shared" si="1"/>
        <v/>
      </c>
      <c r="J27" s="275" t="str">
        <f t="shared" si="2"/>
        <v/>
      </c>
      <c r="K27" s="231"/>
      <c r="L27" s="233"/>
      <c r="M27" s="274" t="str">
        <f t="shared" si="3"/>
        <v/>
      </c>
      <c r="N27" s="275" t="str">
        <f t="shared" si="4"/>
        <v/>
      </c>
      <c r="O27" s="231"/>
      <c r="P27" s="329" t="str">
        <f t="shared" si="5"/>
        <v/>
      </c>
      <c r="Q27" s="277" t="str">
        <f t="shared" si="6"/>
        <v/>
      </c>
      <c r="R27" s="305" t="str">
        <f t="shared" si="0"/>
        <v/>
      </c>
      <c r="S27" s="281" t="str">
        <f t="shared" si="7"/>
        <v/>
      </c>
      <c r="T27" s="231"/>
      <c r="U27" s="233"/>
      <c r="V27" s="233"/>
      <c r="W27" s="233"/>
      <c r="X27" s="233"/>
      <c r="Y27" s="233"/>
      <c r="Z27" s="233"/>
      <c r="AA27" s="233"/>
      <c r="AB27" s="280" t="str">
        <f t="shared" si="8"/>
        <v/>
      </c>
      <c r="AC27" s="281" t="str">
        <f t="shared" si="9"/>
        <v/>
      </c>
      <c r="AD27" s="231"/>
      <c r="AE27" s="233"/>
      <c r="AF27" s="260"/>
      <c r="AG27" s="280" t="str">
        <f t="shared" si="10"/>
        <v/>
      </c>
      <c r="AH27" s="281" t="str">
        <f t="shared" si="11"/>
        <v/>
      </c>
      <c r="AI27" s="282"/>
      <c r="AJ27" s="94"/>
    </row>
    <row r="28" spans="1:36" s="96" customFormat="1">
      <c r="A28" s="96">
        <f>список!A25</f>
        <v>24</v>
      </c>
      <c r="B28" s="97" t="str">
        <f>IF(список!B25="","",список!B25)</f>
        <v/>
      </c>
      <c r="C28" s="97">
        <f>IF(список!C25="","",список!C25)</f>
        <v>0</v>
      </c>
      <c r="D28" s="231"/>
      <c r="E28" s="233"/>
      <c r="F28" s="233"/>
      <c r="G28" s="233"/>
      <c r="H28" s="233"/>
      <c r="I28" s="274" t="str">
        <f t="shared" si="1"/>
        <v/>
      </c>
      <c r="J28" s="275" t="str">
        <f t="shared" si="2"/>
        <v/>
      </c>
      <c r="K28" s="231"/>
      <c r="L28" s="233"/>
      <c r="M28" s="274" t="str">
        <f t="shared" si="3"/>
        <v/>
      </c>
      <c r="N28" s="275" t="str">
        <f t="shared" si="4"/>
        <v/>
      </c>
      <c r="O28" s="231"/>
      <c r="P28" s="329" t="str">
        <f t="shared" si="5"/>
        <v/>
      </c>
      <c r="Q28" s="277" t="str">
        <f t="shared" si="6"/>
        <v/>
      </c>
      <c r="R28" s="305" t="str">
        <f t="shared" si="0"/>
        <v/>
      </c>
      <c r="S28" s="281" t="str">
        <f t="shared" si="7"/>
        <v/>
      </c>
      <c r="T28" s="231"/>
      <c r="U28" s="233"/>
      <c r="V28" s="233"/>
      <c r="W28" s="233"/>
      <c r="X28" s="233"/>
      <c r="Y28" s="233"/>
      <c r="Z28" s="233"/>
      <c r="AA28" s="233"/>
      <c r="AB28" s="280" t="str">
        <f t="shared" si="8"/>
        <v/>
      </c>
      <c r="AC28" s="281" t="str">
        <f t="shared" si="9"/>
        <v/>
      </c>
      <c r="AD28" s="231"/>
      <c r="AE28" s="233"/>
      <c r="AF28" s="260"/>
      <c r="AG28" s="280" t="str">
        <f t="shared" si="10"/>
        <v/>
      </c>
      <c r="AH28" s="281" t="str">
        <f t="shared" si="11"/>
        <v/>
      </c>
      <c r="AI28" s="282"/>
      <c r="AJ28" s="94"/>
    </row>
    <row r="29" spans="1:36" s="96" customFormat="1">
      <c r="A29" s="96">
        <f>список!A26</f>
        <v>25</v>
      </c>
      <c r="B29" s="97" t="str">
        <f>IF(список!B26="","",список!B26)</f>
        <v/>
      </c>
      <c r="C29" s="97">
        <f>IF(список!C26="","",список!C26)</f>
        <v>0</v>
      </c>
      <c r="D29" s="231"/>
      <c r="E29" s="233"/>
      <c r="F29" s="233"/>
      <c r="G29" s="233"/>
      <c r="H29" s="233"/>
      <c r="I29" s="274" t="str">
        <f t="shared" si="1"/>
        <v/>
      </c>
      <c r="J29" s="275" t="str">
        <f t="shared" si="2"/>
        <v/>
      </c>
      <c r="K29" s="231"/>
      <c r="L29" s="233"/>
      <c r="M29" s="274" t="str">
        <f t="shared" si="3"/>
        <v/>
      </c>
      <c r="N29" s="275" t="str">
        <f t="shared" si="4"/>
        <v/>
      </c>
      <c r="O29" s="231"/>
      <c r="P29" s="329" t="str">
        <f t="shared" si="5"/>
        <v/>
      </c>
      <c r="Q29" s="277" t="str">
        <f t="shared" si="6"/>
        <v/>
      </c>
      <c r="R29" s="305" t="str">
        <f t="shared" si="0"/>
        <v/>
      </c>
      <c r="S29" s="281" t="str">
        <f t="shared" si="7"/>
        <v/>
      </c>
      <c r="T29" s="231"/>
      <c r="U29" s="233"/>
      <c r="V29" s="233"/>
      <c r="W29" s="233"/>
      <c r="X29" s="233"/>
      <c r="Y29" s="233"/>
      <c r="Z29" s="233"/>
      <c r="AA29" s="233"/>
      <c r="AB29" s="280" t="str">
        <f t="shared" si="8"/>
        <v/>
      </c>
      <c r="AC29" s="281" t="str">
        <f t="shared" si="9"/>
        <v/>
      </c>
      <c r="AD29" s="231"/>
      <c r="AE29" s="233"/>
      <c r="AF29" s="260"/>
      <c r="AG29" s="280" t="str">
        <f t="shared" si="10"/>
        <v/>
      </c>
      <c r="AH29" s="281" t="str">
        <f t="shared" si="11"/>
        <v/>
      </c>
      <c r="AI29" s="282"/>
      <c r="AJ29" s="94"/>
    </row>
    <row r="30" spans="1:36" s="96" customFormat="1">
      <c r="A30" s="96">
        <f>список!A27</f>
        <v>26</v>
      </c>
      <c r="B30" s="97" t="str">
        <f>IF(список!B27="","",список!B27)</f>
        <v/>
      </c>
      <c r="C30" s="97">
        <f>IF(список!C27="","",список!C27)</f>
        <v>0</v>
      </c>
      <c r="D30" s="231"/>
      <c r="E30" s="233"/>
      <c r="F30" s="233"/>
      <c r="G30" s="233"/>
      <c r="H30" s="233"/>
      <c r="I30" s="274" t="str">
        <f t="shared" si="1"/>
        <v/>
      </c>
      <c r="J30" s="275" t="str">
        <f t="shared" si="2"/>
        <v/>
      </c>
      <c r="K30" s="231"/>
      <c r="L30" s="233"/>
      <c r="M30" s="274" t="str">
        <f t="shared" si="3"/>
        <v/>
      </c>
      <c r="N30" s="275" t="str">
        <f t="shared" si="4"/>
        <v/>
      </c>
      <c r="O30" s="231"/>
      <c r="P30" s="329" t="str">
        <f t="shared" si="5"/>
        <v/>
      </c>
      <c r="Q30" s="277" t="str">
        <f t="shared" si="6"/>
        <v/>
      </c>
      <c r="R30" s="305" t="str">
        <f t="shared" si="0"/>
        <v/>
      </c>
      <c r="S30" s="281" t="str">
        <f t="shared" si="7"/>
        <v/>
      </c>
      <c r="T30" s="231"/>
      <c r="U30" s="233"/>
      <c r="V30" s="233"/>
      <c r="W30" s="233"/>
      <c r="X30" s="233"/>
      <c r="Y30" s="233"/>
      <c r="Z30" s="233"/>
      <c r="AA30" s="233"/>
      <c r="AB30" s="280" t="str">
        <f t="shared" si="8"/>
        <v/>
      </c>
      <c r="AC30" s="281" t="str">
        <f t="shared" si="9"/>
        <v/>
      </c>
      <c r="AD30" s="231"/>
      <c r="AE30" s="233"/>
      <c r="AF30" s="260"/>
      <c r="AG30" s="280" t="str">
        <f t="shared" si="10"/>
        <v/>
      </c>
      <c r="AH30" s="281" t="str">
        <f t="shared" si="11"/>
        <v/>
      </c>
      <c r="AI30" s="282"/>
      <c r="AJ30" s="94"/>
    </row>
    <row r="31" spans="1:36" s="96" customFormat="1">
      <c r="A31" s="96">
        <f>список!A28</f>
        <v>27</v>
      </c>
      <c r="B31" s="97" t="str">
        <f>IF(список!B28="","",список!B28)</f>
        <v/>
      </c>
      <c r="C31" s="97">
        <f>IF(список!C28="","",список!C28)</f>
        <v>0</v>
      </c>
      <c r="D31" s="231"/>
      <c r="E31" s="233"/>
      <c r="F31" s="233"/>
      <c r="G31" s="233"/>
      <c r="H31" s="233"/>
      <c r="I31" s="274" t="str">
        <f t="shared" si="1"/>
        <v/>
      </c>
      <c r="J31" s="275" t="str">
        <f t="shared" si="2"/>
        <v/>
      </c>
      <c r="K31" s="231"/>
      <c r="L31" s="233"/>
      <c r="M31" s="274" t="str">
        <f t="shared" si="3"/>
        <v/>
      </c>
      <c r="N31" s="275" t="str">
        <f t="shared" si="4"/>
        <v/>
      </c>
      <c r="O31" s="231"/>
      <c r="P31" s="329" t="str">
        <f t="shared" si="5"/>
        <v/>
      </c>
      <c r="Q31" s="277" t="str">
        <f t="shared" si="6"/>
        <v/>
      </c>
      <c r="R31" s="305" t="str">
        <f t="shared" si="0"/>
        <v/>
      </c>
      <c r="S31" s="281" t="str">
        <f t="shared" si="7"/>
        <v/>
      </c>
      <c r="T31" s="231"/>
      <c r="U31" s="233"/>
      <c r="V31" s="233"/>
      <c r="W31" s="233"/>
      <c r="X31" s="233"/>
      <c r="Y31" s="233"/>
      <c r="Z31" s="233"/>
      <c r="AA31" s="233"/>
      <c r="AB31" s="280" t="str">
        <f t="shared" si="8"/>
        <v/>
      </c>
      <c r="AC31" s="281" t="str">
        <f t="shared" si="9"/>
        <v/>
      </c>
      <c r="AD31" s="231"/>
      <c r="AE31" s="233"/>
      <c r="AF31" s="260"/>
      <c r="AG31" s="280" t="str">
        <f t="shared" si="10"/>
        <v/>
      </c>
      <c r="AH31" s="281" t="str">
        <f t="shared" si="11"/>
        <v/>
      </c>
      <c r="AI31" s="282"/>
      <c r="AJ31" s="94"/>
    </row>
    <row r="32" spans="1:36" s="96" customFormat="1">
      <c r="A32" s="96">
        <f>список!A29</f>
        <v>28</v>
      </c>
      <c r="B32" s="97" t="str">
        <f>IF(список!B29="","",список!B29)</f>
        <v/>
      </c>
      <c r="C32" s="97">
        <f>IF(список!C29="","",список!C29)</f>
        <v>0</v>
      </c>
      <c r="D32" s="231"/>
      <c r="E32" s="233"/>
      <c r="F32" s="233"/>
      <c r="G32" s="233"/>
      <c r="H32" s="260"/>
      <c r="I32" s="274" t="str">
        <f t="shared" si="1"/>
        <v/>
      </c>
      <c r="J32" s="275" t="str">
        <f t="shared" si="2"/>
        <v/>
      </c>
      <c r="K32" s="231"/>
      <c r="L32" s="260"/>
      <c r="M32" s="274" t="str">
        <f t="shared" si="3"/>
        <v/>
      </c>
      <c r="N32" s="275" t="str">
        <f t="shared" si="4"/>
        <v/>
      </c>
      <c r="O32" s="260"/>
      <c r="P32" s="329" t="str">
        <f t="shared" si="5"/>
        <v/>
      </c>
      <c r="Q32" s="277" t="str">
        <f t="shared" si="6"/>
        <v/>
      </c>
      <c r="R32" s="305" t="str">
        <f t="shared" si="0"/>
        <v/>
      </c>
      <c r="S32" s="281" t="str">
        <f t="shared" si="7"/>
        <v/>
      </c>
      <c r="T32" s="231"/>
      <c r="U32" s="233"/>
      <c r="V32" s="233"/>
      <c r="W32" s="233"/>
      <c r="X32" s="233"/>
      <c r="Y32" s="233"/>
      <c r="Z32" s="233"/>
      <c r="AA32" s="233"/>
      <c r="AB32" s="280" t="str">
        <f t="shared" si="8"/>
        <v/>
      </c>
      <c r="AC32" s="281" t="str">
        <f t="shared" si="9"/>
        <v/>
      </c>
      <c r="AD32" s="233"/>
      <c r="AE32" s="233"/>
      <c r="AF32" s="260"/>
      <c r="AG32" s="280" t="str">
        <f t="shared" si="10"/>
        <v/>
      </c>
      <c r="AH32" s="281" t="str">
        <f t="shared" si="11"/>
        <v/>
      </c>
      <c r="AI32" s="282"/>
      <c r="AJ32" s="94"/>
    </row>
    <row r="33" spans="1:36" s="96" customFormat="1">
      <c r="A33" s="96">
        <f>список!A30</f>
        <v>29</v>
      </c>
      <c r="B33" s="97" t="str">
        <f>IF(список!B30="","",список!B30)</f>
        <v/>
      </c>
      <c r="C33" s="97">
        <f>IF(список!C30="","",список!C30)</f>
        <v>0</v>
      </c>
      <c r="D33" s="231"/>
      <c r="E33" s="233"/>
      <c r="F33" s="233"/>
      <c r="G33" s="233"/>
      <c r="H33" s="260"/>
      <c r="I33" s="274" t="str">
        <f t="shared" si="1"/>
        <v/>
      </c>
      <c r="J33" s="275" t="str">
        <f t="shared" si="2"/>
        <v/>
      </c>
      <c r="K33" s="233"/>
      <c r="L33" s="260"/>
      <c r="M33" s="274" t="str">
        <f t="shared" si="3"/>
        <v/>
      </c>
      <c r="N33" s="275" t="str">
        <f t="shared" si="4"/>
        <v/>
      </c>
      <c r="O33" s="260"/>
      <c r="P33" s="329" t="str">
        <f t="shared" si="5"/>
        <v/>
      </c>
      <c r="Q33" s="277" t="str">
        <f t="shared" si="6"/>
        <v/>
      </c>
      <c r="R33" s="305" t="str">
        <f t="shared" si="0"/>
        <v/>
      </c>
      <c r="S33" s="281" t="str">
        <f t="shared" si="7"/>
        <v/>
      </c>
      <c r="T33" s="231"/>
      <c r="U33" s="233"/>
      <c r="V33" s="233"/>
      <c r="W33" s="233"/>
      <c r="X33" s="233"/>
      <c r="Y33" s="233"/>
      <c r="Z33" s="233"/>
      <c r="AA33" s="233"/>
      <c r="AB33" s="280" t="str">
        <f t="shared" si="8"/>
        <v/>
      </c>
      <c r="AC33" s="281" t="str">
        <f t="shared" si="9"/>
        <v/>
      </c>
      <c r="AD33" s="233"/>
      <c r="AE33" s="233"/>
      <c r="AF33" s="260"/>
      <c r="AG33" s="280" t="str">
        <f t="shared" si="10"/>
        <v/>
      </c>
      <c r="AH33" s="281" t="str">
        <f t="shared" si="11"/>
        <v/>
      </c>
      <c r="AI33" s="282"/>
      <c r="AJ33" s="94"/>
    </row>
    <row r="34" spans="1:36" s="96" customFormat="1">
      <c r="A34" s="96">
        <f>список!A31</f>
        <v>30</v>
      </c>
      <c r="B34" s="97" t="str">
        <f>IF(список!B31="","",список!B31)</f>
        <v/>
      </c>
      <c r="C34" s="97">
        <f>IF(список!C31="","",список!C31)</f>
        <v>0</v>
      </c>
      <c r="D34" s="231"/>
      <c r="E34" s="233"/>
      <c r="F34" s="233"/>
      <c r="G34" s="233"/>
      <c r="H34" s="260"/>
      <c r="I34" s="274" t="str">
        <f t="shared" si="1"/>
        <v/>
      </c>
      <c r="J34" s="275" t="str">
        <f t="shared" si="2"/>
        <v/>
      </c>
      <c r="K34" s="233"/>
      <c r="L34" s="260"/>
      <c r="M34" s="274" t="str">
        <f t="shared" si="3"/>
        <v/>
      </c>
      <c r="N34" s="275" t="str">
        <f t="shared" si="4"/>
        <v/>
      </c>
      <c r="O34" s="260"/>
      <c r="P34" s="329" t="str">
        <f t="shared" si="5"/>
        <v/>
      </c>
      <c r="Q34" s="277" t="str">
        <f t="shared" si="6"/>
        <v/>
      </c>
      <c r="R34" s="305" t="str">
        <f t="shared" si="0"/>
        <v/>
      </c>
      <c r="S34" s="281" t="str">
        <f t="shared" si="7"/>
        <v/>
      </c>
      <c r="T34" s="251"/>
      <c r="U34" s="83"/>
      <c r="V34" s="83"/>
      <c r="W34" s="83"/>
      <c r="X34" s="83"/>
      <c r="Y34" s="83"/>
      <c r="Z34" s="83"/>
      <c r="AA34" s="226"/>
      <c r="AB34" s="280" t="str">
        <f t="shared" si="8"/>
        <v/>
      </c>
      <c r="AC34" s="281" t="str">
        <f t="shared" si="9"/>
        <v/>
      </c>
      <c r="AD34" s="233"/>
      <c r="AE34" s="233"/>
      <c r="AF34" s="260"/>
      <c r="AG34" s="280" t="str">
        <f t="shared" si="10"/>
        <v/>
      </c>
      <c r="AH34" s="281" t="str">
        <f t="shared" si="11"/>
        <v/>
      </c>
      <c r="AI34" s="282"/>
      <c r="AJ34" s="94"/>
    </row>
    <row r="35" spans="1:36" s="96" customFormat="1">
      <c r="A35" s="96">
        <f>список!A32</f>
        <v>31</v>
      </c>
      <c r="B35" s="97" t="str">
        <f>IF(список!B32="","",список!B32)</f>
        <v/>
      </c>
      <c r="C35" s="97">
        <f>IF(список!C32="","",список!C32)</f>
        <v>0</v>
      </c>
      <c r="D35" s="231"/>
      <c r="E35" s="233"/>
      <c r="F35" s="233"/>
      <c r="G35" s="233"/>
      <c r="H35" s="260"/>
      <c r="I35" s="274" t="str">
        <f t="shared" si="1"/>
        <v/>
      </c>
      <c r="J35" s="275" t="str">
        <f t="shared" si="2"/>
        <v/>
      </c>
      <c r="K35" s="233"/>
      <c r="L35" s="260"/>
      <c r="M35" s="274" t="str">
        <f t="shared" si="3"/>
        <v/>
      </c>
      <c r="N35" s="275" t="str">
        <f t="shared" si="4"/>
        <v/>
      </c>
      <c r="O35" s="260"/>
      <c r="P35" s="329" t="str">
        <f t="shared" si="5"/>
        <v/>
      </c>
      <c r="Q35" s="277" t="str">
        <f t="shared" si="6"/>
        <v/>
      </c>
      <c r="R35" s="305" t="str">
        <f t="shared" si="0"/>
        <v/>
      </c>
      <c r="S35" s="281" t="str">
        <f t="shared" si="7"/>
        <v/>
      </c>
      <c r="T35" s="251"/>
      <c r="U35" s="83"/>
      <c r="V35" s="83"/>
      <c r="W35" s="83"/>
      <c r="X35" s="83"/>
      <c r="Y35" s="83"/>
      <c r="Z35" s="83"/>
      <c r="AA35" s="226"/>
      <c r="AB35" s="280" t="str">
        <f t="shared" si="8"/>
        <v/>
      </c>
      <c r="AC35" s="281" t="str">
        <f t="shared" si="9"/>
        <v/>
      </c>
      <c r="AD35" s="233"/>
      <c r="AE35" s="233"/>
      <c r="AF35" s="260"/>
      <c r="AG35" s="280" t="str">
        <f t="shared" si="10"/>
        <v/>
      </c>
      <c r="AH35" s="281" t="str">
        <f t="shared" si="11"/>
        <v/>
      </c>
      <c r="AI35" s="282"/>
      <c r="AJ35" s="94"/>
    </row>
    <row r="36" spans="1:36" s="96" customFormat="1">
      <c r="A36" s="96">
        <f>список!A33</f>
        <v>32</v>
      </c>
      <c r="B36" s="97" t="str">
        <f>IF(список!B33="","",список!B33)</f>
        <v/>
      </c>
      <c r="C36" s="97">
        <f>IF(список!C33="","",список!C33)</f>
        <v>0</v>
      </c>
      <c r="D36" s="231"/>
      <c r="E36" s="233"/>
      <c r="F36" s="233"/>
      <c r="G36" s="233"/>
      <c r="H36" s="260"/>
      <c r="I36" s="274" t="str">
        <f t="shared" si="1"/>
        <v/>
      </c>
      <c r="J36" s="275" t="str">
        <f t="shared" si="2"/>
        <v/>
      </c>
      <c r="K36" s="233"/>
      <c r="L36" s="260"/>
      <c r="M36" s="274" t="str">
        <f t="shared" si="3"/>
        <v/>
      </c>
      <c r="N36" s="275" t="str">
        <f t="shared" si="4"/>
        <v/>
      </c>
      <c r="O36" s="260"/>
      <c r="P36" s="329" t="str">
        <f t="shared" si="5"/>
        <v/>
      </c>
      <c r="Q36" s="277" t="str">
        <f t="shared" si="6"/>
        <v/>
      </c>
      <c r="R36" s="305" t="str">
        <f t="shared" si="0"/>
        <v/>
      </c>
      <c r="S36" s="281" t="str">
        <f t="shared" si="7"/>
        <v/>
      </c>
      <c r="T36" s="251"/>
      <c r="U36" s="83"/>
      <c r="V36" s="83"/>
      <c r="W36" s="83"/>
      <c r="X36" s="83"/>
      <c r="Y36" s="83"/>
      <c r="Z36" s="83"/>
      <c r="AA36" s="226"/>
      <c r="AB36" s="280" t="str">
        <f t="shared" si="8"/>
        <v/>
      </c>
      <c r="AC36" s="281" t="str">
        <f t="shared" si="9"/>
        <v/>
      </c>
      <c r="AD36" s="233"/>
      <c r="AE36" s="233"/>
      <c r="AF36" s="260"/>
      <c r="AG36" s="280" t="str">
        <f t="shared" si="10"/>
        <v/>
      </c>
      <c r="AH36" s="281" t="str">
        <f t="shared" si="11"/>
        <v/>
      </c>
      <c r="AI36" s="282"/>
      <c r="AJ36" s="94"/>
    </row>
    <row r="37" spans="1:36" s="96" customFormat="1">
      <c r="A37" s="96">
        <f>список!A34</f>
        <v>33</v>
      </c>
      <c r="B37" s="97" t="str">
        <f>IF(список!B34="","",список!B34)</f>
        <v/>
      </c>
      <c r="C37" s="97">
        <f>IF(список!C34="","",список!C34)</f>
        <v>0</v>
      </c>
      <c r="D37" s="231"/>
      <c r="E37" s="233"/>
      <c r="F37" s="233"/>
      <c r="G37" s="233"/>
      <c r="H37" s="260"/>
      <c r="I37" s="274" t="str">
        <f t="shared" si="1"/>
        <v/>
      </c>
      <c r="J37" s="275" t="str">
        <f t="shared" si="2"/>
        <v/>
      </c>
      <c r="K37" s="233"/>
      <c r="L37" s="260"/>
      <c r="M37" s="274" t="str">
        <f t="shared" si="3"/>
        <v/>
      </c>
      <c r="N37" s="275" t="str">
        <f t="shared" si="4"/>
        <v/>
      </c>
      <c r="O37" s="271"/>
      <c r="P37" s="329" t="str">
        <f t="shared" si="5"/>
        <v/>
      </c>
      <c r="Q37" s="277" t="str">
        <f t="shared" si="6"/>
        <v/>
      </c>
      <c r="R37" s="305" t="str">
        <f t="shared" si="0"/>
        <v/>
      </c>
      <c r="S37" s="281" t="str">
        <f t="shared" si="7"/>
        <v/>
      </c>
      <c r="T37" s="251"/>
      <c r="U37" s="83"/>
      <c r="V37" s="83"/>
      <c r="W37" s="83"/>
      <c r="X37" s="83"/>
      <c r="Y37" s="83"/>
      <c r="Z37" s="83"/>
      <c r="AA37" s="226"/>
      <c r="AB37" s="280" t="str">
        <f t="shared" si="8"/>
        <v/>
      </c>
      <c r="AC37" s="281" t="str">
        <f t="shared" si="9"/>
        <v/>
      </c>
      <c r="AD37" s="251"/>
      <c r="AE37" s="83"/>
      <c r="AF37" s="226"/>
      <c r="AG37" s="280" t="str">
        <f t="shared" si="10"/>
        <v/>
      </c>
      <c r="AH37" s="281" t="str">
        <f t="shared" si="11"/>
        <v/>
      </c>
      <c r="AI37" s="282"/>
      <c r="AJ37" s="94"/>
    </row>
    <row r="38" spans="1:36">
      <c r="A38" s="96">
        <f>список!A35</f>
        <v>34</v>
      </c>
      <c r="B38" s="97" t="str">
        <f>IF(список!B35="","",список!B35)</f>
        <v/>
      </c>
      <c r="C38" s="97">
        <f>IF(список!C35="","",список!C35)</f>
        <v>0</v>
      </c>
      <c r="D38" s="84"/>
      <c r="E38" s="84"/>
      <c r="F38" s="84"/>
      <c r="G38" s="84"/>
      <c r="H38" s="250"/>
      <c r="I38" s="274" t="str">
        <f t="shared" si="1"/>
        <v/>
      </c>
      <c r="J38" s="275" t="str">
        <f t="shared" si="2"/>
        <v/>
      </c>
      <c r="K38" s="252"/>
      <c r="L38" s="250"/>
      <c r="M38" s="274" t="str">
        <f t="shared" si="3"/>
        <v/>
      </c>
      <c r="N38" s="275" t="str">
        <f t="shared" si="4"/>
        <v/>
      </c>
      <c r="O38" s="301"/>
      <c r="P38" s="329" t="str">
        <f t="shared" si="5"/>
        <v/>
      </c>
      <c r="Q38" s="277" t="str">
        <f t="shared" si="6"/>
        <v/>
      </c>
      <c r="R38" s="305" t="str">
        <f t="shared" si="0"/>
        <v/>
      </c>
      <c r="S38" s="281" t="str">
        <f t="shared" si="7"/>
        <v/>
      </c>
      <c r="T38" s="252"/>
      <c r="U38" s="84"/>
      <c r="V38" s="84"/>
      <c r="W38" s="84"/>
      <c r="X38" s="84"/>
      <c r="Y38" s="84"/>
      <c r="Z38" s="84"/>
      <c r="AA38" s="250"/>
      <c r="AB38" s="280" t="str">
        <f t="shared" si="8"/>
        <v/>
      </c>
      <c r="AC38" s="281" t="str">
        <f t="shared" si="9"/>
        <v/>
      </c>
      <c r="AD38" s="252"/>
      <c r="AE38" s="84"/>
      <c r="AF38" s="250"/>
      <c r="AG38" s="280" t="str">
        <f t="shared" si="10"/>
        <v/>
      </c>
      <c r="AH38" s="281" t="str">
        <f t="shared" si="11"/>
        <v/>
      </c>
      <c r="AI38" s="114"/>
    </row>
    <row r="39" spans="1:36" ht="15.75" thickBot="1">
      <c r="A39" s="96">
        <f>список!A36</f>
        <v>35</v>
      </c>
      <c r="B39" s="97" t="str">
        <f>IF(список!B36="","",список!B36)</f>
        <v/>
      </c>
      <c r="C39" s="97">
        <f>IF(список!C36="","",список!C36)</f>
        <v>0</v>
      </c>
      <c r="D39" s="84"/>
      <c r="E39" s="84"/>
      <c r="F39" s="84"/>
      <c r="G39" s="84"/>
      <c r="H39" s="250"/>
      <c r="I39" s="308" t="str">
        <f t="shared" si="1"/>
        <v/>
      </c>
      <c r="J39" s="309" t="str">
        <f t="shared" si="2"/>
        <v/>
      </c>
      <c r="K39" s="252"/>
      <c r="L39" s="250"/>
      <c r="M39" s="308" t="str">
        <f t="shared" si="3"/>
        <v/>
      </c>
      <c r="N39" s="309" t="str">
        <f t="shared" si="4"/>
        <v/>
      </c>
      <c r="O39" s="301"/>
      <c r="P39" s="330" t="str">
        <f t="shared" si="5"/>
        <v/>
      </c>
      <c r="Q39" s="307" t="str">
        <f t="shared" si="6"/>
        <v/>
      </c>
      <c r="R39" s="306" t="str">
        <f t="shared" si="0"/>
        <v/>
      </c>
      <c r="S39" s="302" t="str">
        <f t="shared" si="7"/>
        <v/>
      </c>
      <c r="T39" s="252"/>
      <c r="U39" s="84"/>
      <c r="V39" s="84"/>
      <c r="W39" s="84"/>
      <c r="X39" s="84"/>
      <c r="Y39" s="84"/>
      <c r="Z39" s="84"/>
      <c r="AA39" s="250"/>
      <c r="AB39" s="303" t="str">
        <f t="shared" si="8"/>
        <v/>
      </c>
      <c r="AC39" s="302" t="str">
        <f t="shared" si="9"/>
        <v/>
      </c>
      <c r="AD39" s="252"/>
      <c r="AE39" s="84"/>
      <c r="AF39" s="250"/>
      <c r="AG39" s="303" t="str">
        <f t="shared" si="10"/>
        <v/>
      </c>
      <c r="AH39" s="302" t="str">
        <f t="shared" si="11"/>
        <v/>
      </c>
      <c r="AI39" s="114"/>
    </row>
    <row r="40" spans="1:36">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 ref="AD2:AH2"/>
    <mergeCell ref="B3:B4"/>
    <mergeCell ref="C3:C4"/>
    <mergeCell ref="AI3:AJ4"/>
    <mergeCell ref="T3:T4"/>
    <mergeCell ref="V3:V4"/>
    <mergeCell ref="W3:W4"/>
    <mergeCell ref="X3:X4"/>
    <mergeCell ref="Y3:Y4"/>
    <mergeCell ref="AE3:AE4"/>
    <mergeCell ref="AF3:AF4"/>
    <mergeCell ref="U3:U4"/>
    <mergeCell ref="AA3:AA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AB40"/>
  <sheetViews>
    <sheetView topLeftCell="A4" zoomScale="70" zoomScaleNormal="70" workbookViewId="0">
      <selection activeCell="D4" sqref="D4:P33"/>
    </sheetView>
  </sheetViews>
  <sheetFormatPr defaultColWidth="9.140625" defaultRowHeight="15"/>
  <cols>
    <col min="1" max="1" width="9.140625" style="82"/>
    <col min="2" max="2" width="22.5703125" style="82" customWidth="1"/>
    <col min="3" max="16384" width="9.140625" style="82"/>
  </cols>
  <sheetData>
    <row r="1" spans="1:28">
      <c r="A1" s="365" t="s">
        <v>133</v>
      </c>
      <c r="B1" s="365"/>
      <c r="C1" s="365"/>
      <c r="D1" s="365"/>
      <c r="E1" s="365"/>
      <c r="F1" s="365"/>
      <c r="G1" s="365"/>
      <c r="H1" s="365"/>
      <c r="I1" s="365"/>
      <c r="J1" s="365"/>
      <c r="K1" s="365"/>
      <c r="L1" s="365"/>
      <c r="M1" s="365"/>
      <c r="N1" s="365"/>
      <c r="O1" s="365"/>
      <c r="P1" s="365"/>
      <c r="Q1" s="365"/>
      <c r="R1" s="365"/>
      <c r="S1" s="365"/>
      <c r="T1" s="365"/>
      <c r="U1" s="365"/>
      <c r="V1" s="365"/>
      <c r="W1" s="365"/>
      <c r="X1" s="365"/>
      <c r="Y1" s="365"/>
      <c r="Z1" s="365"/>
    </row>
    <row r="2" spans="1:28" ht="35.25" customHeight="1">
      <c r="A2" s="441" t="str">
        <f>список!A1</f>
        <v>№</v>
      </c>
      <c r="B2" s="379" t="str">
        <f>список!B1</f>
        <v>Фамилия, имя воспитанника</v>
      </c>
      <c r="C2" s="382" t="str">
        <f>[2]список!C1</f>
        <v xml:space="preserve">дата </v>
      </c>
      <c r="D2" s="363" t="s">
        <v>134</v>
      </c>
      <c r="E2" s="363"/>
      <c r="F2" s="363"/>
      <c r="G2" s="363"/>
      <c r="H2" s="363"/>
      <c r="I2" s="363"/>
      <c r="J2" s="363"/>
      <c r="K2" s="363"/>
      <c r="L2" s="363"/>
      <c r="M2" s="363"/>
      <c r="N2" s="363"/>
      <c r="O2" s="363"/>
      <c r="P2" s="363"/>
      <c r="Q2" s="363"/>
      <c r="R2" s="363"/>
      <c r="S2" s="428" t="s">
        <v>140</v>
      </c>
      <c r="T2" s="377"/>
      <c r="U2" s="377"/>
      <c r="V2" s="377"/>
      <c r="W2" s="377"/>
      <c r="X2" s="377"/>
      <c r="Y2" s="377"/>
      <c r="Z2" s="378"/>
      <c r="AA2" s="362"/>
      <c r="AB2" s="362"/>
    </row>
    <row r="3" spans="1:28" s="87" customFormat="1" ht="250.5" customHeight="1" thickBot="1">
      <c r="A3" s="442"/>
      <c r="B3" s="380"/>
      <c r="C3" s="383"/>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5" t="s">
        <v>0</v>
      </c>
      <c r="R3" s="376"/>
      <c r="S3" s="130" t="s">
        <v>243</v>
      </c>
      <c r="T3" s="134" t="s">
        <v>244</v>
      </c>
      <c r="U3" s="134" t="s">
        <v>245</v>
      </c>
      <c r="V3" s="134" t="s">
        <v>246</v>
      </c>
      <c r="W3" s="134" t="s">
        <v>316</v>
      </c>
      <c r="X3" s="134" t="s">
        <v>248</v>
      </c>
      <c r="Y3" s="372" t="s">
        <v>0</v>
      </c>
      <c r="Z3" s="372"/>
      <c r="AA3" s="443"/>
      <c r="AB3" s="443"/>
    </row>
    <row r="4" spans="1:28" ht="15.75">
      <c r="A4" s="82">
        <f>список!A2</f>
        <v>1</v>
      </c>
      <c r="B4" s="91" t="str">
        <f>IF(список!B2="","",список!B2)</f>
        <v/>
      </c>
      <c r="C4" s="91" t="str">
        <f>IF(список!C2="","",список!C2)</f>
        <v/>
      </c>
      <c r="D4" s="83"/>
      <c r="E4" s="83"/>
      <c r="F4" s="83"/>
      <c r="G4" s="83"/>
      <c r="H4" s="83"/>
      <c r="I4" s="83"/>
      <c r="J4" s="83"/>
      <c r="K4" s="83"/>
      <c r="L4" s="83"/>
      <c r="M4" s="83"/>
      <c r="N4" s="83"/>
      <c r="O4" s="83"/>
      <c r="P4" s="226"/>
      <c r="Q4" s="283" t="str">
        <f>IF(D4="","",IF(E4="","",IF(F4="","",IF(G4="","",IF(H4="","",IF(I4="","",IF(J4="","",IF(K4="","",IF(L4="","",IF(M4="","",IF(N4="","",IF(O4="","",IF(P4="","",SUM(D4:O4)/13)))))))))))))</f>
        <v/>
      </c>
      <c r="R4" s="284" t="str">
        <f>IF(Q4="","",IF(Q4&gt;1.5,"сформирован",IF(Q4&lt;0.5,"не сформирован", "в стадии формирования")))</f>
        <v/>
      </c>
      <c r="S4" s="229"/>
      <c r="T4" s="234"/>
      <c r="U4" s="234"/>
      <c r="V4" s="234"/>
      <c r="W4" s="234"/>
      <c r="X4" s="234"/>
      <c r="Y4" s="283" t="str">
        <f>IF(S4="","",IF(T4="","",IF(U4="","",IF(V4="","",IF(W4="","",IF(X4="","",SUM(S4:X4)/6))))))</f>
        <v/>
      </c>
      <c r="Z4" s="284" t="str">
        <f>IF(Y4="","",IF(Y4&gt;1.5,"сформирован",IF(Y4&lt;0.5,"не сформирован", "в стадии формирования")))</f>
        <v/>
      </c>
      <c r="AA4" s="287"/>
      <c r="AB4" s="92"/>
    </row>
    <row r="5" spans="1:28" ht="15.75">
      <c r="A5" s="82">
        <f>список!A3</f>
        <v>2</v>
      </c>
      <c r="B5" s="91" t="str">
        <f>IF(список!B3="","",список!B3)</f>
        <v/>
      </c>
      <c r="C5" s="91">
        <f>IF(список!C3="","",список!C3)</f>
        <v>0</v>
      </c>
      <c r="D5" s="83"/>
      <c r="E5" s="83"/>
      <c r="F5" s="83"/>
      <c r="G5" s="83"/>
      <c r="H5" s="83"/>
      <c r="I5" s="83"/>
      <c r="J5" s="83"/>
      <c r="K5" s="83"/>
      <c r="L5" s="83"/>
      <c r="M5" s="83"/>
      <c r="N5" s="83"/>
      <c r="O5" s="83"/>
      <c r="P5" s="226"/>
      <c r="Q5" s="285" t="str">
        <f t="shared" ref="Q5:Q38" si="0">IF(D5="","",IF(E5="","",IF(F5="","",IF(G5="","",IF(H5="","",IF(I5="","",IF(J5="","",IF(K5="","",IF(L5="","",IF(M5="","",IF(N5="","",IF(O5="","",IF(P5="","",SUM(D5:O5)/13)))))))))))))</f>
        <v/>
      </c>
      <c r="R5" s="286" t="str">
        <f t="shared" ref="R5:R39" si="1">IF(Q5="","",IF(Q5&gt;1.5,"сформирован",IF(Q5&lt;0.5,"не сформирован", "в стадии формирования")))</f>
        <v/>
      </c>
      <c r="S5" s="231"/>
      <c r="T5" s="233"/>
      <c r="U5" s="233"/>
      <c r="V5" s="233"/>
      <c r="W5" s="233"/>
      <c r="X5" s="233"/>
      <c r="Y5" s="285" t="str">
        <f t="shared" ref="Y5:Y39" si="2">IF(S5="","",IF(T5="","",IF(U5="","",IF(V5="","",IF(W5="","",IF(X5="","",SUM(S5:X5)/6))))))</f>
        <v/>
      </c>
      <c r="Z5" s="286" t="str">
        <f t="shared" ref="Z5:Z39" si="3">IF(Y5="","",IF(Y5&gt;1.5,"сформирован",IF(Y5&lt;0.5,"не сформирован", "в стадии формирования")))</f>
        <v/>
      </c>
      <c r="AA5" s="287"/>
      <c r="AB5" s="92"/>
    </row>
    <row r="6" spans="1:28" ht="15.75">
      <c r="A6" s="82">
        <f>список!A4</f>
        <v>3</v>
      </c>
      <c r="B6" s="91" t="str">
        <f>IF(список!B4="","",список!B4)</f>
        <v/>
      </c>
      <c r="C6" s="91">
        <f>IF(список!C4="","",список!C4)</f>
        <v>0</v>
      </c>
      <c r="D6" s="83"/>
      <c r="E6" s="83"/>
      <c r="F6" s="83"/>
      <c r="G6" s="83"/>
      <c r="H6" s="83"/>
      <c r="I6" s="83"/>
      <c r="J6" s="83"/>
      <c r="K6" s="83"/>
      <c r="L6" s="83"/>
      <c r="M6" s="83"/>
      <c r="N6" s="83"/>
      <c r="O6" s="83"/>
      <c r="P6" s="226"/>
      <c r="Q6" s="285" t="str">
        <f t="shared" si="0"/>
        <v/>
      </c>
      <c r="R6" s="286" t="str">
        <f t="shared" si="1"/>
        <v/>
      </c>
      <c r="S6" s="231"/>
      <c r="T6" s="233"/>
      <c r="U6" s="233"/>
      <c r="V6" s="233"/>
      <c r="W6" s="233"/>
      <c r="X6" s="233"/>
      <c r="Y6" s="285" t="str">
        <f t="shared" si="2"/>
        <v/>
      </c>
      <c r="Z6" s="286" t="str">
        <f t="shared" si="3"/>
        <v/>
      </c>
      <c r="AA6" s="287"/>
      <c r="AB6" s="92"/>
    </row>
    <row r="7" spans="1:28" ht="15.75">
      <c r="A7" s="82">
        <f>список!A5</f>
        <v>4</v>
      </c>
      <c r="B7" s="91" t="str">
        <f>IF(список!B5="","",список!B5)</f>
        <v/>
      </c>
      <c r="C7" s="91">
        <f>IF(список!C5="","",список!C5)</f>
        <v>0</v>
      </c>
      <c r="D7" s="83"/>
      <c r="E7" s="83"/>
      <c r="F7" s="83"/>
      <c r="G7" s="83"/>
      <c r="H7" s="83"/>
      <c r="I7" s="83"/>
      <c r="J7" s="83"/>
      <c r="K7" s="83"/>
      <c r="L7" s="83"/>
      <c r="M7" s="83"/>
      <c r="N7" s="83"/>
      <c r="O7" s="83"/>
      <c r="P7" s="226"/>
      <c r="Q7" s="285" t="str">
        <f t="shared" si="0"/>
        <v/>
      </c>
      <c r="R7" s="286" t="str">
        <f t="shared" si="1"/>
        <v/>
      </c>
      <c r="S7" s="231"/>
      <c r="T7" s="233"/>
      <c r="U7" s="233"/>
      <c r="V7" s="233"/>
      <c r="W7" s="233"/>
      <c r="X7" s="233"/>
      <c r="Y7" s="285" t="str">
        <f t="shared" si="2"/>
        <v/>
      </c>
      <c r="Z7" s="286" t="str">
        <f t="shared" si="3"/>
        <v/>
      </c>
      <c r="AA7" s="287"/>
      <c r="AB7" s="92"/>
    </row>
    <row r="8" spans="1:28" ht="15.75">
      <c r="A8" s="82">
        <f>список!A6</f>
        <v>5</v>
      </c>
      <c r="B8" s="91" t="str">
        <f>IF(список!B6="","",список!B6)</f>
        <v/>
      </c>
      <c r="C8" s="91">
        <f>IF(список!C6="","",список!C6)</f>
        <v>0</v>
      </c>
      <c r="D8" s="83"/>
      <c r="E8" s="83"/>
      <c r="F8" s="83"/>
      <c r="G8" s="83"/>
      <c r="H8" s="83"/>
      <c r="I8" s="83"/>
      <c r="J8" s="83"/>
      <c r="K8" s="83"/>
      <c r="L8" s="83"/>
      <c r="M8" s="83"/>
      <c r="N8" s="83"/>
      <c r="O8" s="83"/>
      <c r="P8" s="226"/>
      <c r="Q8" s="285" t="str">
        <f t="shared" si="0"/>
        <v/>
      </c>
      <c r="R8" s="286" t="str">
        <f t="shared" si="1"/>
        <v/>
      </c>
      <c r="S8" s="231"/>
      <c r="T8" s="233"/>
      <c r="U8" s="233"/>
      <c r="V8" s="233"/>
      <c r="W8" s="233"/>
      <c r="X8" s="233"/>
      <c r="Y8" s="285" t="str">
        <f t="shared" si="2"/>
        <v/>
      </c>
      <c r="Z8" s="286" t="str">
        <f t="shared" si="3"/>
        <v/>
      </c>
      <c r="AA8" s="287"/>
      <c r="AB8" s="92"/>
    </row>
    <row r="9" spans="1:28" ht="15.75">
      <c r="A9" s="82">
        <f>список!A7</f>
        <v>6</v>
      </c>
      <c r="B9" s="91" t="str">
        <f>IF(список!B7="","",список!B7)</f>
        <v/>
      </c>
      <c r="C9" s="91">
        <f>IF(список!C7="","",список!C7)</f>
        <v>0</v>
      </c>
      <c r="D9" s="83"/>
      <c r="E9" s="83"/>
      <c r="F9" s="83"/>
      <c r="G9" s="83"/>
      <c r="H9" s="83"/>
      <c r="I9" s="83"/>
      <c r="J9" s="83"/>
      <c r="K9" s="83"/>
      <c r="L9" s="83"/>
      <c r="M9" s="83"/>
      <c r="N9" s="83"/>
      <c r="O9" s="83"/>
      <c r="P9" s="226"/>
      <c r="Q9" s="285" t="str">
        <f t="shared" si="0"/>
        <v/>
      </c>
      <c r="R9" s="286" t="str">
        <f t="shared" si="1"/>
        <v/>
      </c>
      <c r="S9" s="231"/>
      <c r="T9" s="233"/>
      <c r="U9" s="233"/>
      <c r="V9" s="233"/>
      <c r="W9" s="233"/>
      <c r="X9" s="233"/>
      <c r="Y9" s="285" t="str">
        <f t="shared" si="2"/>
        <v/>
      </c>
      <c r="Z9" s="286" t="str">
        <f t="shared" si="3"/>
        <v/>
      </c>
      <c r="AA9" s="287"/>
      <c r="AB9" s="92"/>
    </row>
    <row r="10" spans="1:28" ht="15.75">
      <c r="A10" s="82">
        <f>список!A8</f>
        <v>7</v>
      </c>
      <c r="B10" s="91" t="str">
        <f>IF(список!B8="","",список!B8)</f>
        <v/>
      </c>
      <c r="C10" s="91">
        <f>IF(список!C8="","",список!C8)</f>
        <v>0</v>
      </c>
      <c r="D10" s="83"/>
      <c r="E10" s="83"/>
      <c r="F10" s="83"/>
      <c r="G10" s="83"/>
      <c r="H10" s="83"/>
      <c r="I10" s="83"/>
      <c r="J10" s="83"/>
      <c r="K10" s="83"/>
      <c r="L10" s="83"/>
      <c r="M10" s="83"/>
      <c r="N10" s="83"/>
      <c r="O10" s="83"/>
      <c r="P10" s="226"/>
      <c r="Q10" s="285" t="str">
        <f t="shared" si="0"/>
        <v/>
      </c>
      <c r="R10" s="286" t="str">
        <f t="shared" si="1"/>
        <v/>
      </c>
      <c r="S10" s="231"/>
      <c r="T10" s="233"/>
      <c r="U10" s="233"/>
      <c r="V10" s="233"/>
      <c r="W10" s="233"/>
      <c r="X10" s="233"/>
      <c r="Y10" s="285" t="str">
        <f t="shared" si="2"/>
        <v/>
      </c>
      <c r="Z10" s="286" t="str">
        <f t="shared" si="3"/>
        <v/>
      </c>
      <c r="AA10" s="287"/>
      <c r="AB10" s="92"/>
    </row>
    <row r="11" spans="1:28" ht="15.75">
      <c r="A11" s="82">
        <f>список!A9</f>
        <v>8</v>
      </c>
      <c r="B11" s="91" t="str">
        <f>IF(список!B9="","",список!B9)</f>
        <v/>
      </c>
      <c r="C11" s="91">
        <f>IF(список!C9="","",список!C9)</f>
        <v>0</v>
      </c>
      <c r="D11" s="83"/>
      <c r="E11" s="83"/>
      <c r="F11" s="83"/>
      <c r="G11" s="83"/>
      <c r="H11" s="83"/>
      <c r="I11" s="83"/>
      <c r="J11" s="83"/>
      <c r="K11" s="83"/>
      <c r="L11" s="83"/>
      <c r="M11" s="83"/>
      <c r="N11" s="83"/>
      <c r="O11" s="83"/>
      <c r="P11" s="226"/>
      <c r="Q11" s="285" t="str">
        <f t="shared" si="0"/>
        <v/>
      </c>
      <c r="R11" s="286" t="str">
        <f t="shared" si="1"/>
        <v/>
      </c>
      <c r="S11" s="231"/>
      <c r="T11" s="233"/>
      <c r="U11" s="233"/>
      <c r="V11" s="233"/>
      <c r="W11" s="233"/>
      <c r="X11" s="233"/>
      <c r="Y11" s="285" t="str">
        <f t="shared" si="2"/>
        <v/>
      </c>
      <c r="Z11" s="286" t="str">
        <f t="shared" si="3"/>
        <v/>
      </c>
      <c r="AA11" s="287"/>
      <c r="AB11" s="92"/>
    </row>
    <row r="12" spans="1:28" ht="15.7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226"/>
      <c r="Q12" s="285" t="str">
        <f t="shared" si="0"/>
        <v/>
      </c>
      <c r="R12" s="286" t="str">
        <f t="shared" si="1"/>
        <v/>
      </c>
      <c r="S12" s="231"/>
      <c r="T12" s="233"/>
      <c r="U12" s="233"/>
      <c r="V12" s="233"/>
      <c r="W12" s="233"/>
      <c r="X12" s="233"/>
      <c r="Y12" s="285" t="str">
        <f t="shared" si="2"/>
        <v/>
      </c>
      <c r="Z12" s="286" t="str">
        <f t="shared" si="3"/>
        <v/>
      </c>
      <c r="AA12" s="287"/>
      <c r="AB12" s="92"/>
    </row>
    <row r="13" spans="1:28" ht="15.7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226"/>
      <c r="Q13" s="285" t="str">
        <f t="shared" si="0"/>
        <v/>
      </c>
      <c r="R13" s="286" t="str">
        <f t="shared" si="1"/>
        <v/>
      </c>
      <c r="S13" s="231"/>
      <c r="T13" s="233"/>
      <c r="U13" s="233"/>
      <c r="V13" s="233"/>
      <c r="W13" s="233"/>
      <c r="X13" s="233"/>
      <c r="Y13" s="285" t="str">
        <f t="shared" si="2"/>
        <v/>
      </c>
      <c r="Z13" s="286" t="str">
        <f t="shared" si="3"/>
        <v/>
      </c>
      <c r="AA13" s="287"/>
      <c r="AB13" s="92"/>
    </row>
    <row r="14" spans="1:28" ht="15.7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226"/>
      <c r="Q14" s="285" t="str">
        <f t="shared" si="0"/>
        <v/>
      </c>
      <c r="R14" s="286" t="str">
        <f t="shared" si="1"/>
        <v/>
      </c>
      <c r="S14" s="231"/>
      <c r="T14" s="233"/>
      <c r="U14" s="233"/>
      <c r="V14" s="233"/>
      <c r="W14" s="233"/>
      <c r="X14" s="233"/>
      <c r="Y14" s="285" t="str">
        <f t="shared" si="2"/>
        <v/>
      </c>
      <c r="Z14" s="286" t="str">
        <f t="shared" si="3"/>
        <v/>
      </c>
      <c r="AA14" s="287"/>
      <c r="AB14" s="92"/>
    </row>
    <row r="15" spans="1:28" ht="15.7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226"/>
      <c r="Q15" s="285" t="str">
        <f t="shared" si="0"/>
        <v/>
      </c>
      <c r="R15" s="286" t="str">
        <f t="shared" si="1"/>
        <v/>
      </c>
      <c r="S15" s="231"/>
      <c r="T15" s="233"/>
      <c r="U15" s="233"/>
      <c r="V15" s="233"/>
      <c r="W15" s="233"/>
      <c r="X15" s="233"/>
      <c r="Y15" s="285" t="str">
        <f t="shared" si="2"/>
        <v/>
      </c>
      <c r="Z15" s="286" t="str">
        <f t="shared" si="3"/>
        <v/>
      </c>
      <c r="AA15" s="287"/>
      <c r="AB15" s="92"/>
    </row>
    <row r="16" spans="1:28" ht="15.7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226"/>
      <c r="Q16" s="285" t="str">
        <f t="shared" si="0"/>
        <v/>
      </c>
      <c r="R16" s="286" t="str">
        <f t="shared" si="1"/>
        <v/>
      </c>
      <c r="S16" s="231"/>
      <c r="T16" s="233"/>
      <c r="U16" s="233"/>
      <c r="V16" s="233"/>
      <c r="W16" s="233"/>
      <c r="X16" s="233"/>
      <c r="Y16" s="285" t="str">
        <f t="shared" si="2"/>
        <v/>
      </c>
      <c r="Z16" s="286" t="str">
        <f t="shared" si="3"/>
        <v/>
      </c>
      <c r="AA16" s="287"/>
      <c r="AB16" s="92"/>
    </row>
    <row r="17" spans="1:28" ht="15.7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226"/>
      <c r="Q17" s="285" t="str">
        <f t="shared" si="0"/>
        <v/>
      </c>
      <c r="R17" s="286" t="str">
        <f t="shared" si="1"/>
        <v/>
      </c>
      <c r="S17" s="231"/>
      <c r="T17" s="233"/>
      <c r="U17" s="233"/>
      <c r="V17" s="233"/>
      <c r="W17" s="233"/>
      <c r="X17" s="233"/>
      <c r="Y17" s="285" t="str">
        <f t="shared" si="2"/>
        <v/>
      </c>
      <c r="Z17" s="286" t="str">
        <f t="shared" si="3"/>
        <v/>
      </c>
      <c r="AA17" s="287"/>
      <c r="AB17" s="92"/>
    </row>
    <row r="18" spans="1:28" ht="15.7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226"/>
      <c r="Q18" s="285" t="str">
        <f t="shared" si="0"/>
        <v/>
      </c>
      <c r="R18" s="286" t="str">
        <f t="shared" si="1"/>
        <v/>
      </c>
      <c r="S18" s="231"/>
      <c r="T18" s="233"/>
      <c r="U18" s="233"/>
      <c r="V18" s="233"/>
      <c r="W18" s="233"/>
      <c r="X18" s="233"/>
      <c r="Y18" s="285" t="str">
        <f t="shared" si="2"/>
        <v/>
      </c>
      <c r="Z18" s="286" t="str">
        <f t="shared" si="3"/>
        <v/>
      </c>
      <c r="AA18" s="287"/>
      <c r="AB18" s="92"/>
    </row>
    <row r="19" spans="1:28" ht="15.7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226"/>
      <c r="Q19" s="285" t="str">
        <f t="shared" si="0"/>
        <v/>
      </c>
      <c r="R19" s="286" t="str">
        <f t="shared" si="1"/>
        <v/>
      </c>
      <c r="S19" s="231"/>
      <c r="T19" s="233"/>
      <c r="U19" s="233"/>
      <c r="V19" s="233"/>
      <c r="W19" s="233"/>
      <c r="X19" s="233"/>
      <c r="Y19" s="285" t="str">
        <f t="shared" si="2"/>
        <v/>
      </c>
      <c r="Z19" s="286" t="str">
        <f t="shared" si="3"/>
        <v/>
      </c>
      <c r="AA19" s="287"/>
      <c r="AB19" s="92"/>
    </row>
    <row r="20" spans="1:28" ht="15.7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226"/>
      <c r="Q20" s="285" t="str">
        <f t="shared" si="0"/>
        <v/>
      </c>
      <c r="R20" s="286" t="str">
        <f t="shared" si="1"/>
        <v/>
      </c>
      <c r="S20" s="231"/>
      <c r="T20" s="233"/>
      <c r="U20" s="233"/>
      <c r="V20" s="233"/>
      <c r="W20" s="233"/>
      <c r="X20" s="233"/>
      <c r="Y20" s="285" t="str">
        <f t="shared" si="2"/>
        <v/>
      </c>
      <c r="Z20" s="286" t="str">
        <f t="shared" si="3"/>
        <v/>
      </c>
      <c r="AA20" s="287"/>
      <c r="AB20" s="92"/>
    </row>
    <row r="21" spans="1:28" ht="15.7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226"/>
      <c r="Q21" s="285" t="str">
        <f t="shared" si="0"/>
        <v/>
      </c>
      <c r="R21" s="286" t="str">
        <f t="shared" si="1"/>
        <v/>
      </c>
      <c r="S21" s="231"/>
      <c r="T21" s="233"/>
      <c r="U21" s="233"/>
      <c r="V21" s="233"/>
      <c r="W21" s="233"/>
      <c r="X21" s="233"/>
      <c r="Y21" s="285" t="str">
        <f t="shared" si="2"/>
        <v/>
      </c>
      <c r="Z21" s="286" t="str">
        <f t="shared" si="3"/>
        <v/>
      </c>
      <c r="AA21" s="287"/>
      <c r="AB21" s="92"/>
    </row>
    <row r="22" spans="1:28" ht="15.7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226"/>
      <c r="Q22" s="285" t="str">
        <f t="shared" si="0"/>
        <v/>
      </c>
      <c r="R22" s="286" t="str">
        <f t="shared" si="1"/>
        <v/>
      </c>
      <c r="S22" s="231"/>
      <c r="T22" s="233"/>
      <c r="U22" s="233"/>
      <c r="V22" s="233"/>
      <c r="W22" s="233"/>
      <c r="X22" s="233"/>
      <c r="Y22" s="285" t="str">
        <f t="shared" si="2"/>
        <v/>
      </c>
      <c r="Z22" s="286" t="str">
        <f t="shared" si="3"/>
        <v/>
      </c>
      <c r="AA22" s="287"/>
      <c r="AB22" s="92"/>
    </row>
    <row r="23" spans="1:28" ht="15.7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226"/>
      <c r="Q23" s="285" t="str">
        <f t="shared" si="0"/>
        <v/>
      </c>
      <c r="R23" s="286" t="str">
        <f t="shared" si="1"/>
        <v/>
      </c>
      <c r="S23" s="231"/>
      <c r="T23" s="233"/>
      <c r="U23" s="233"/>
      <c r="V23" s="233"/>
      <c r="W23" s="233"/>
      <c r="X23" s="233"/>
      <c r="Y23" s="285" t="str">
        <f t="shared" si="2"/>
        <v/>
      </c>
      <c r="Z23" s="286" t="str">
        <f t="shared" si="3"/>
        <v/>
      </c>
      <c r="AA23" s="287"/>
      <c r="AB23" s="92"/>
    </row>
    <row r="24" spans="1:28" ht="15.7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226"/>
      <c r="Q24" s="285" t="str">
        <f t="shared" si="0"/>
        <v/>
      </c>
      <c r="R24" s="286" t="str">
        <f t="shared" si="1"/>
        <v/>
      </c>
      <c r="S24" s="231"/>
      <c r="T24" s="233"/>
      <c r="U24" s="233"/>
      <c r="V24" s="233"/>
      <c r="W24" s="233"/>
      <c r="X24" s="233"/>
      <c r="Y24" s="285" t="str">
        <f t="shared" si="2"/>
        <v/>
      </c>
      <c r="Z24" s="286" t="str">
        <f t="shared" si="3"/>
        <v/>
      </c>
      <c r="AA24" s="287"/>
      <c r="AB24" s="92"/>
    </row>
    <row r="25" spans="1:28" ht="15.7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226"/>
      <c r="Q25" s="285" t="str">
        <f t="shared" si="0"/>
        <v/>
      </c>
      <c r="R25" s="286" t="str">
        <f t="shared" si="1"/>
        <v/>
      </c>
      <c r="S25" s="231"/>
      <c r="T25" s="233"/>
      <c r="U25" s="233"/>
      <c r="V25" s="233"/>
      <c r="W25" s="233"/>
      <c r="X25" s="233"/>
      <c r="Y25" s="285" t="str">
        <f t="shared" si="2"/>
        <v/>
      </c>
      <c r="Z25" s="286" t="str">
        <f t="shared" si="3"/>
        <v/>
      </c>
      <c r="AA25" s="287"/>
      <c r="AB25" s="92"/>
    </row>
    <row r="26" spans="1:28" ht="15.7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226"/>
      <c r="Q26" s="285" t="str">
        <f t="shared" si="0"/>
        <v/>
      </c>
      <c r="R26" s="286" t="str">
        <f t="shared" si="1"/>
        <v/>
      </c>
      <c r="S26" s="231"/>
      <c r="T26" s="233"/>
      <c r="U26" s="233"/>
      <c r="V26" s="233"/>
      <c r="W26" s="233"/>
      <c r="X26" s="233"/>
      <c r="Y26" s="285" t="str">
        <f t="shared" si="2"/>
        <v/>
      </c>
      <c r="Z26" s="286" t="str">
        <f t="shared" si="3"/>
        <v/>
      </c>
      <c r="AA26" s="287"/>
      <c r="AB26" s="92"/>
    </row>
    <row r="27" spans="1:28" ht="15.7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226"/>
      <c r="Q27" s="285" t="str">
        <f t="shared" si="0"/>
        <v/>
      </c>
      <c r="R27" s="286" t="str">
        <f t="shared" si="1"/>
        <v/>
      </c>
      <c r="S27" s="231"/>
      <c r="T27" s="233"/>
      <c r="U27" s="233"/>
      <c r="V27" s="233"/>
      <c r="W27" s="233"/>
      <c r="X27" s="233"/>
      <c r="Y27" s="285" t="str">
        <f t="shared" si="2"/>
        <v/>
      </c>
      <c r="Z27" s="286" t="str">
        <f t="shared" si="3"/>
        <v/>
      </c>
      <c r="AA27" s="287"/>
      <c r="AB27" s="92"/>
    </row>
    <row r="28" spans="1:28" ht="15.7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226"/>
      <c r="Q28" s="285" t="str">
        <f t="shared" si="0"/>
        <v/>
      </c>
      <c r="R28" s="286" t="str">
        <f t="shared" si="1"/>
        <v/>
      </c>
      <c r="S28" s="231"/>
      <c r="T28" s="233"/>
      <c r="U28" s="233"/>
      <c r="V28" s="233"/>
      <c r="W28" s="233"/>
      <c r="X28" s="233"/>
      <c r="Y28" s="285" t="str">
        <f t="shared" si="2"/>
        <v/>
      </c>
      <c r="Z28" s="286" t="str">
        <f t="shared" si="3"/>
        <v/>
      </c>
      <c r="AA28" s="287"/>
      <c r="AB28" s="92"/>
    </row>
    <row r="29" spans="1:28" ht="15.7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226"/>
      <c r="Q29" s="285" t="str">
        <f t="shared" si="0"/>
        <v/>
      </c>
      <c r="R29" s="286" t="str">
        <f t="shared" si="1"/>
        <v/>
      </c>
      <c r="S29" s="231"/>
      <c r="T29" s="233"/>
      <c r="U29" s="233"/>
      <c r="V29" s="233"/>
      <c r="W29" s="233"/>
      <c r="X29" s="233"/>
      <c r="Y29" s="285" t="str">
        <f t="shared" si="2"/>
        <v/>
      </c>
      <c r="Z29" s="286" t="str">
        <f t="shared" si="3"/>
        <v/>
      </c>
      <c r="AA29" s="287"/>
      <c r="AB29" s="92"/>
    </row>
    <row r="30" spans="1:28" ht="15.7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226"/>
      <c r="Q30" s="285" t="str">
        <f t="shared" si="0"/>
        <v/>
      </c>
      <c r="R30" s="286" t="str">
        <f t="shared" si="1"/>
        <v/>
      </c>
      <c r="S30" s="231"/>
      <c r="T30" s="233"/>
      <c r="U30" s="233"/>
      <c r="V30" s="233"/>
      <c r="W30" s="233"/>
      <c r="X30" s="233"/>
      <c r="Y30" s="285" t="str">
        <f t="shared" si="2"/>
        <v/>
      </c>
      <c r="Z30" s="286" t="str">
        <f t="shared" si="3"/>
        <v/>
      </c>
      <c r="AA30" s="287"/>
      <c r="AB30" s="92"/>
    </row>
    <row r="31" spans="1:28" ht="15.7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226"/>
      <c r="Q31" s="285" t="str">
        <f t="shared" si="0"/>
        <v/>
      </c>
      <c r="R31" s="286" t="str">
        <f t="shared" si="1"/>
        <v/>
      </c>
      <c r="S31" s="231"/>
      <c r="T31" s="233"/>
      <c r="U31" s="233"/>
      <c r="V31" s="233"/>
      <c r="W31" s="233"/>
      <c r="X31" s="233"/>
      <c r="Y31" s="285" t="str">
        <f t="shared" si="2"/>
        <v/>
      </c>
      <c r="Z31" s="286" t="str">
        <f t="shared" si="3"/>
        <v/>
      </c>
      <c r="AA31" s="287"/>
      <c r="AB31" s="92"/>
    </row>
    <row r="32" spans="1:28"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226"/>
      <c r="Q32" s="285" t="str">
        <f t="shared" si="0"/>
        <v/>
      </c>
      <c r="R32" s="286" t="str">
        <f t="shared" si="1"/>
        <v/>
      </c>
      <c r="S32" s="231"/>
      <c r="T32" s="233"/>
      <c r="U32" s="233"/>
      <c r="V32" s="233"/>
      <c r="W32" s="233"/>
      <c r="X32" s="233"/>
      <c r="Y32" s="285" t="str">
        <f t="shared" si="2"/>
        <v/>
      </c>
      <c r="Z32" s="286" t="str">
        <f t="shared" si="3"/>
        <v/>
      </c>
      <c r="AA32" s="287"/>
      <c r="AB32" s="92"/>
    </row>
    <row r="33" spans="1:28"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226"/>
      <c r="Q33" s="285" t="str">
        <f t="shared" si="0"/>
        <v/>
      </c>
      <c r="R33" s="286" t="str">
        <f t="shared" si="1"/>
        <v/>
      </c>
      <c r="S33" s="231"/>
      <c r="T33" s="233"/>
      <c r="U33" s="233"/>
      <c r="V33" s="233"/>
      <c r="W33" s="233"/>
      <c r="X33" s="233"/>
      <c r="Y33" s="285" t="str">
        <f t="shared" si="2"/>
        <v/>
      </c>
      <c r="Z33" s="286" t="str">
        <f t="shared" si="3"/>
        <v/>
      </c>
      <c r="AA33" s="287"/>
      <c r="AB33" s="92"/>
    </row>
    <row r="34" spans="1:28"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226"/>
      <c r="Q34" s="285" t="str">
        <f t="shared" si="0"/>
        <v/>
      </c>
      <c r="R34" s="286" t="str">
        <f t="shared" si="1"/>
        <v/>
      </c>
      <c r="S34" s="231"/>
      <c r="T34" s="233"/>
      <c r="U34" s="233"/>
      <c r="V34" s="233"/>
      <c r="W34" s="233"/>
      <c r="X34" s="233"/>
      <c r="Y34" s="285" t="str">
        <f t="shared" si="2"/>
        <v/>
      </c>
      <c r="Z34" s="286" t="str">
        <f t="shared" si="3"/>
        <v/>
      </c>
      <c r="AA34" s="287"/>
      <c r="AB34" s="92"/>
    </row>
    <row r="35" spans="1:28"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226"/>
      <c r="Q35" s="285" t="str">
        <f t="shared" si="0"/>
        <v/>
      </c>
      <c r="R35" s="286" t="str">
        <f t="shared" si="1"/>
        <v/>
      </c>
      <c r="S35" s="233"/>
      <c r="T35" s="233"/>
      <c r="U35" s="233"/>
      <c r="V35" s="233"/>
      <c r="W35" s="233"/>
      <c r="X35" s="260"/>
      <c r="Y35" s="285" t="str">
        <f t="shared" si="2"/>
        <v/>
      </c>
      <c r="Z35" s="286" t="str">
        <f t="shared" si="3"/>
        <v/>
      </c>
      <c r="AA35" s="287"/>
      <c r="AB35" s="92"/>
    </row>
    <row r="36" spans="1:28"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226"/>
      <c r="Q36" s="285" t="str">
        <f t="shared" si="0"/>
        <v/>
      </c>
      <c r="R36" s="286" t="str">
        <f t="shared" si="1"/>
        <v/>
      </c>
      <c r="S36" s="251"/>
      <c r="T36" s="83"/>
      <c r="U36" s="83"/>
      <c r="V36" s="83"/>
      <c r="W36" s="83"/>
      <c r="X36" s="226"/>
      <c r="Y36" s="285" t="str">
        <f t="shared" si="2"/>
        <v/>
      </c>
      <c r="Z36" s="286" t="str">
        <f t="shared" si="3"/>
        <v/>
      </c>
      <c r="AA36" s="287"/>
      <c r="AB36" s="92"/>
    </row>
    <row r="37" spans="1:28"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250"/>
      <c r="Q37" s="285" t="str">
        <f t="shared" si="0"/>
        <v/>
      </c>
      <c r="R37" s="286" t="str">
        <f t="shared" si="1"/>
        <v/>
      </c>
      <c r="S37" s="252"/>
      <c r="T37" s="84"/>
      <c r="U37" s="84"/>
      <c r="V37" s="84"/>
      <c r="W37" s="84"/>
      <c r="X37" s="250"/>
      <c r="Y37" s="285" t="str">
        <f t="shared" si="2"/>
        <v/>
      </c>
      <c r="Z37" s="286" t="str">
        <f t="shared" si="3"/>
        <v/>
      </c>
      <c r="AA37" s="287"/>
      <c r="AB37" s="92"/>
    </row>
    <row r="38" spans="1:28"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250"/>
      <c r="Q38" s="311" t="str">
        <f t="shared" si="0"/>
        <v/>
      </c>
      <c r="R38" s="310" t="str">
        <f t="shared" si="1"/>
        <v/>
      </c>
      <c r="S38" s="331"/>
      <c r="T38" s="332"/>
      <c r="U38" s="332"/>
      <c r="V38" s="332"/>
      <c r="W38" s="332"/>
      <c r="X38" s="333"/>
      <c r="Y38" s="311" t="str">
        <f t="shared" si="2"/>
        <v/>
      </c>
      <c r="Z38" s="310" t="str">
        <f t="shared" si="3"/>
        <v/>
      </c>
      <c r="AA38" s="114"/>
    </row>
    <row r="39" spans="1:28">
      <c r="P39" s="86"/>
      <c r="Q39" s="335" t="str">
        <f>IF(D39="","",IF(E39="","",IF(F39="","",IF(#REF!="","",IF(G39="","",IF(H39="","",IF(I39="","",IF(J39="","",IF(K39="","",IF(L39="","",IF(M39="","",IF(N39="","",IF(O39="","",SUM(D39:O39)/13)))))))))))))</f>
        <v/>
      </c>
      <c r="R39" s="313" t="str">
        <f t="shared" si="1"/>
        <v/>
      </c>
      <c r="S39" s="84"/>
      <c r="T39" s="84"/>
      <c r="U39" s="84"/>
      <c r="V39" s="84"/>
      <c r="W39" s="84"/>
      <c r="X39" s="84"/>
      <c r="Y39" s="312" t="str">
        <f t="shared" si="2"/>
        <v/>
      </c>
      <c r="Z39" s="313" t="str">
        <f t="shared" si="3"/>
        <v/>
      </c>
      <c r="AA39" s="114"/>
    </row>
    <row r="40" spans="1:28">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D71"/>
  <sheetViews>
    <sheetView topLeftCell="C4" zoomScale="70" zoomScaleNormal="70" workbookViewId="0">
      <selection activeCell="D4" sqref="D4:U35"/>
    </sheetView>
  </sheetViews>
  <sheetFormatPr defaultColWidth="9.140625" defaultRowHeight="15"/>
  <cols>
    <col min="1" max="1" width="9.140625" style="82"/>
    <col min="2" max="2" width="22.5703125" style="82" customWidth="1"/>
    <col min="3" max="11" width="9.140625" style="82"/>
    <col min="12" max="12" width="12.7109375" style="82" customWidth="1"/>
    <col min="13" max="16384" width="9.140625" style="82"/>
  </cols>
  <sheetData>
    <row r="1" spans="1:30">
      <c r="A1" s="365" t="s">
        <v>135</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row>
    <row r="2" spans="1:30" ht="39" customHeight="1">
      <c r="A2" s="441" t="str">
        <f>список!A1</f>
        <v>№</v>
      </c>
      <c r="B2" s="379" t="str">
        <f>список!B1</f>
        <v>Фамилия, имя воспитанника</v>
      </c>
      <c r="C2" s="382" t="str">
        <f>список!C1</f>
        <v xml:space="preserve">дата </v>
      </c>
      <c r="D2" s="363" t="s">
        <v>136</v>
      </c>
      <c r="E2" s="363"/>
      <c r="F2" s="363"/>
      <c r="G2" s="363"/>
      <c r="H2" s="363"/>
      <c r="I2" s="363"/>
      <c r="J2" s="363"/>
      <c r="K2" s="363"/>
      <c r="L2" s="363"/>
      <c r="M2" s="363"/>
      <c r="N2" s="363"/>
      <c r="O2" s="363"/>
      <c r="P2" s="363"/>
      <c r="Q2" s="363"/>
      <c r="R2" s="363"/>
      <c r="S2" s="363"/>
      <c r="T2" s="363"/>
      <c r="U2" s="363"/>
      <c r="V2" s="363"/>
      <c r="W2" s="363"/>
      <c r="X2" s="428" t="s">
        <v>137</v>
      </c>
      <c r="Y2" s="377"/>
      <c r="Z2" s="377"/>
      <c r="AA2" s="377"/>
      <c r="AB2" s="378"/>
      <c r="AC2" s="362"/>
      <c r="AD2" s="362"/>
    </row>
    <row r="3" spans="1:30" ht="280.5" customHeight="1" thickBot="1">
      <c r="A3" s="442"/>
      <c r="B3" s="380"/>
      <c r="C3" s="383"/>
      <c r="D3" s="130" t="s">
        <v>249</v>
      </c>
      <c r="E3" s="134" t="s">
        <v>340</v>
      </c>
      <c r="F3" s="134" t="s">
        <v>341</v>
      </c>
      <c r="G3" s="134" t="s">
        <v>321</v>
      </c>
      <c r="H3" s="134" t="s">
        <v>253</v>
      </c>
      <c r="I3" s="134" t="s">
        <v>254</v>
      </c>
      <c r="J3" s="248" t="s">
        <v>322</v>
      </c>
      <c r="K3" s="248" t="s">
        <v>323</v>
      </c>
      <c r="L3" s="248" t="s">
        <v>256</v>
      </c>
      <c r="M3" s="134" t="s">
        <v>255</v>
      </c>
      <c r="N3" s="134" t="s">
        <v>324</v>
      </c>
      <c r="O3" s="134" t="s">
        <v>325</v>
      </c>
      <c r="P3" s="134" t="s">
        <v>258</v>
      </c>
      <c r="Q3" s="134" t="s">
        <v>326</v>
      </c>
      <c r="R3" s="134" t="s">
        <v>260</v>
      </c>
      <c r="S3" s="134" t="s">
        <v>261</v>
      </c>
      <c r="T3" s="134" t="s">
        <v>262</v>
      </c>
      <c r="U3" s="134" t="s">
        <v>263</v>
      </c>
      <c r="V3" s="372" t="s">
        <v>0</v>
      </c>
      <c r="W3" s="372"/>
      <c r="X3" s="130" t="s">
        <v>264</v>
      </c>
      <c r="Y3" s="134" t="s">
        <v>265</v>
      </c>
      <c r="Z3" s="134" t="s">
        <v>339</v>
      </c>
      <c r="AA3" s="372" t="s">
        <v>0</v>
      </c>
      <c r="AB3" s="372"/>
      <c r="AC3" s="443"/>
      <c r="AD3" s="443"/>
    </row>
    <row r="4" spans="1:30" ht="15.75">
      <c r="A4" s="82">
        <f>список!A2</f>
        <v>1</v>
      </c>
      <c r="B4" s="91" t="str">
        <f>IF(список!B2="","",список!B2)</f>
        <v/>
      </c>
      <c r="C4" s="91" t="str">
        <f>IF(список!C2="","",список!C2)</f>
        <v/>
      </c>
      <c r="D4" s="83"/>
      <c r="E4" s="83"/>
      <c r="F4" s="83"/>
      <c r="G4" s="83"/>
      <c r="H4" s="83"/>
      <c r="I4" s="83"/>
      <c r="J4" s="83"/>
      <c r="K4" s="83"/>
      <c r="L4" s="83"/>
      <c r="M4" s="83"/>
      <c r="N4" s="83"/>
      <c r="O4" s="83"/>
      <c r="P4" s="83"/>
      <c r="Q4" s="83"/>
      <c r="R4" s="83"/>
      <c r="S4" s="83"/>
      <c r="T4" s="229"/>
      <c r="U4" s="234"/>
      <c r="V4" s="283" t="str">
        <f>IF(D4="","",IF(E4="","",IF(F4="","",IF(G4="","",IF(H4="","",IF(I4="","",IF(J4="","",IF(K4="","",IF(L4="","",IF(M4="","",IF(N4="","",IF(O4="","",IF(P4="","",IF(Q4="","",IF(R4="","",IF(S4="","",IF(T4="","",IF(U4="","",SUM(D4:U4)/18))))))))))))))))))</f>
        <v/>
      </c>
      <c r="W4" s="284" t="str">
        <f>IF(V4="","",IF(V4&gt;1.5,"сформирован",IF(V4&lt;0.5,"не сформирован", "в стадии формирования")))</f>
        <v/>
      </c>
      <c r="X4" s="229"/>
      <c r="Y4" s="234"/>
      <c r="Z4" s="266"/>
      <c r="AA4" s="283" t="str">
        <f>IF(X4="","",IF(Y4="","",IF(Z4="","",SUM(X4:Z4)/3)))</f>
        <v/>
      </c>
      <c r="AB4" s="284" t="str">
        <f>IF(AA4="","",IF(AA4&gt;1.5,"сформирован",IF(AA4&lt;0.5,"не сформирован","в стадии формирования")))</f>
        <v/>
      </c>
      <c r="AC4" s="287"/>
      <c r="AD4" s="92"/>
    </row>
    <row r="5" spans="1:30" ht="15.75">
      <c r="A5" s="82">
        <f>список!A3</f>
        <v>2</v>
      </c>
      <c r="B5" s="91" t="str">
        <f>IF(список!B3="","",список!B3)</f>
        <v/>
      </c>
      <c r="C5" s="91">
        <f>IF(список!C3="","",список!C3)</f>
        <v>0</v>
      </c>
      <c r="D5" s="83"/>
      <c r="E5" s="83"/>
      <c r="F5" s="83"/>
      <c r="G5" s="83"/>
      <c r="H5" s="83"/>
      <c r="I5" s="83"/>
      <c r="J5" s="83"/>
      <c r="K5" s="83"/>
      <c r="L5" s="83"/>
      <c r="M5" s="83"/>
      <c r="N5" s="83"/>
      <c r="O5" s="83"/>
      <c r="P5" s="83"/>
      <c r="Q5" s="83"/>
      <c r="R5" s="83"/>
      <c r="S5" s="83"/>
      <c r="T5" s="231"/>
      <c r="U5" s="233"/>
      <c r="V5" s="285" t="str">
        <f t="shared" ref="V5:V38" si="0">IF(D5="","",IF(E5="","",IF(F5="","",IF(G5="","",IF(H5="","",IF(I5="","",IF(J5="","",IF(K5="","",IF(L5="","",IF(M5="","",IF(N5="","",IF(O5="","",IF(P5="","",IF(Q5="","",IF(R5="","",IF(S5="","",IF(T5="","",IF(U5="","",SUM(D5:U5)/18))))))))))))))))))</f>
        <v/>
      </c>
      <c r="W5" s="286" t="str">
        <f t="shared" ref="W5:W38" si="1">IF(V5="","",IF(V5&gt;1.5,"сформирован",IF(V5&lt;0.5,"не сформирован", "в стадии формирования")))</f>
        <v/>
      </c>
      <c r="X5" s="231"/>
      <c r="Y5" s="233"/>
      <c r="Z5" s="260"/>
      <c r="AA5" s="285" t="str">
        <f t="shared" ref="AA5:AA38" si="2">IF(X5="","",IF(Y5="","",IF(Z5="","",SUM(X5:Z5)/3)))</f>
        <v/>
      </c>
      <c r="AB5" s="286" t="str">
        <f t="shared" ref="AB5:AB38" si="3">IF(AA5="","",IF(AA5&gt;1.5,"сформирован",IF(AA5&lt;0.5,"не сформирован","в стадии формирования")))</f>
        <v/>
      </c>
      <c r="AC5" s="287"/>
      <c r="AD5" s="92"/>
    </row>
    <row r="6" spans="1:30" ht="15.75">
      <c r="A6" s="82">
        <f>список!A4</f>
        <v>3</v>
      </c>
      <c r="B6" s="91" t="str">
        <f>IF(список!B4="","",список!B4)</f>
        <v/>
      </c>
      <c r="C6" s="91">
        <f>IF(список!C4="","",список!C4)</f>
        <v>0</v>
      </c>
      <c r="D6" s="83"/>
      <c r="E6" s="83"/>
      <c r="F6" s="83"/>
      <c r="G6" s="83"/>
      <c r="H6" s="83"/>
      <c r="I6" s="83"/>
      <c r="J6" s="83"/>
      <c r="K6" s="83"/>
      <c r="L6" s="83"/>
      <c r="M6" s="83"/>
      <c r="N6" s="83"/>
      <c r="O6" s="83"/>
      <c r="P6" s="83"/>
      <c r="Q6" s="83"/>
      <c r="R6" s="83"/>
      <c r="S6" s="83"/>
      <c r="T6" s="231"/>
      <c r="U6" s="233"/>
      <c r="V6" s="285" t="str">
        <f t="shared" si="0"/>
        <v/>
      </c>
      <c r="W6" s="286" t="str">
        <f t="shared" si="1"/>
        <v/>
      </c>
      <c r="X6" s="231"/>
      <c r="Y6" s="233"/>
      <c r="Z6" s="260"/>
      <c r="AA6" s="285" t="str">
        <f t="shared" si="2"/>
        <v/>
      </c>
      <c r="AB6" s="286" t="str">
        <f t="shared" si="3"/>
        <v/>
      </c>
      <c r="AC6" s="287"/>
      <c r="AD6" s="92"/>
    </row>
    <row r="7" spans="1:30" ht="15.75">
      <c r="A7" s="82">
        <f>список!A5</f>
        <v>4</v>
      </c>
      <c r="B7" s="91" t="str">
        <f>IF(список!B5="","",список!B5)</f>
        <v/>
      </c>
      <c r="C7" s="91">
        <f>IF(список!C5="","",список!C5)</f>
        <v>0</v>
      </c>
      <c r="D7" s="83"/>
      <c r="E7" s="83"/>
      <c r="F7" s="83"/>
      <c r="G7" s="83"/>
      <c r="H7" s="83"/>
      <c r="I7" s="83"/>
      <c r="J7" s="83"/>
      <c r="K7" s="83"/>
      <c r="L7" s="83"/>
      <c r="M7" s="83"/>
      <c r="N7" s="83"/>
      <c r="O7" s="83"/>
      <c r="P7" s="83"/>
      <c r="Q7" s="83"/>
      <c r="R7" s="83"/>
      <c r="S7" s="83"/>
      <c r="T7" s="231"/>
      <c r="U7" s="233"/>
      <c r="V7" s="285" t="str">
        <f t="shared" si="0"/>
        <v/>
      </c>
      <c r="W7" s="286" t="str">
        <f t="shared" si="1"/>
        <v/>
      </c>
      <c r="X7" s="231"/>
      <c r="Y7" s="233"/>
      <c r="Z7" s="260"/>
      <c r="AA7" s="285" t="str">
        <f t="shared" si="2"/>
        <v/>
      </c>
      <c r="AB7" s="286" t="str">
        <f t="shared" si="3"/>
        <v/>
      </c>
      <c r="AC7" s="287"/>
      <c r="AD7" s="92"/>
    </row>
    <row r="8" spans="1:30" ht="15.75">
      <c r="A8" s="82">
        <f>список!A6</f>
        <v>5</v>
      </c>
      <c r="B8" s="91" t="str">
        <f>IF(список!B6="","",список!B6)</f>
        <v/>
      </c>
      <c r="C8" s="91">
        <f>IF(список!C6="","",список!C6)</f>
        <v>0</v>
      </c>
      <c r="D8" s="83"/>
      <c r="E8" s="83"/>
      <c r="F8" s="83"/>
      <c r="G8" s="83"/>
      <c r="H8" s="83"/>
      <c r="I8" s="83"/>
      <c r="J8" s="83"/>
      <c r="K8" s="83"/>
      <c r="L8" s="83"/>
      <c r="M8" s="83"/>
      <c r="N8" s="83"/>
      <c r="O8" s="83"/>
      <c r="P8" s="83"/>
      <c r="Q8" s="83"/>
      <c r="R8" s="83"/>
      <c r="S8" s="83"/>
      <c r="T8" s="231"/>
      <c r="U8" s="233"/>
      <c r="V8" s="285" t="str">
        <f t="shared" si="0"/>
        <v/>
      </c>
      <c r="W8" s="286" t="str">
        <f t="shared" si="1"/>
        <v/>
      </c>
      <c r="X8" s="231"/>
      <c r="Y8" s="233"/>
      <c r="Z8" s="260"/>
      <c r="AA8" s="285" t="str">
        <f t="shared" si="2"/>
        <v/>
      </c>
      <c r="AB8" s="286" t="str">
        <f t="shared" si="3"/>
        <v/>
      </c>
      <c r="AC8" s="287"/>
      <c r="AD8" s="92"/>
    </row>
    <row r="9" spans="1:30" ht="15.75">
      <c r="A9" s="82">
        <f>список!A7</f>
        <v>6</v>
      </c>
      <c r="B9" s="91" t="str">
        <f>IF(список!B7="","",список!B7)</f>
        <v/>
      </c>
      <c r="C9" s="91">
        <f>IF(список!C7="","",список!C7)</f>
        <v>0</v>
      </c>
      <c r="D9" s="83"/>
      <c r="E9" s="83"/>
      <c r="F9" s="83"/>
      <c r="G9" s="83"/>
      <c r="H9" s="83"/>
      <c r="I9" s="83"/>
      <c r="J9" s="83"/>
      <c r="K9" s="83"/>
      <c r="L9" s="83"/>
      <c r="M9" s="83"/>
      <c r="N9" s="83"/>
      <c r="O9" s="83"/>
      <c r="P9" s="83"/>
      <c r="Q9" s="83"/>
      <c r="R9" s="83"/>
      <c r="S9" s="83"/>
      <c r="T9" s="231"/>
      <c r="U9" s="233"/>
      <c r="V9" s="285" t="str">
        <f t="shared" si="0"/>
        <v/>
      </c>
      <c r="W9" s="286" t="str">
        <f t="shared" si="1"/>
        <v/>
      </c>
      <c r="X9" s="231"/>
      <c r="Y9" s="233"/>
      <c r="Z9" s="260"/>
      <c r="AA9" s="285" t="str">
        <f t="shared" si="2"/>
        <v/>
      </c>
      <c r="AB9" s="286" t="str">
        <f t="shared" si="3"/>
        <v/>
      </c>
      <c r="AC9" s="287"/>
      <c r="AD9" s="92"/>
    </row>
    <row r="10" spans="1:30" ht="15.7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83"/>
      <c r="R10" s="83"/>
      <c r="S10" s="83"/>
      <c r="T10" s="231"/>
      <c r="U10" s="233"/>
      <c r="V10" s="285" t="str">
        <f t="shared" si="0"/>
        <v/>
      </c>
      <c r="W10" s="286" t="str">
        <f t="shared" si="1"/>
        <v/>
      </c>
      <c r="X10" s="231"/>
      <c r="Y10" s="233"/>
      <c r="Z10" s="260"/>
      <c r="AA10" s="285" t="str">
        <f t="shared" si="2"/>
        <v/>
      </c>
      <c r="AB10" s="286" t="str">
        <f t="shared" si="3"/>
        <v/>
      </c>
      <c r="AC10" s="287"/>
      <c r="AD10" s="92"/>
    </row>
    <row r="11" spans="1:30" ht="15.7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83"/>
      <c r="R11" s="83"/>
      <c r="S11" s="83"/>
      <c r="T11" s="231"/>
      <c r="U11" s="233"/>
      <c r="V11" s="285" t="str">
        <f t="shared" si="0"/>
        <v/>
      </c>
      <c r="W11" s="286" t="str">
        <f t="shared" si="1"/>
        <v/>
      </c>
      <c r="X11" s="231"/>
      <c r="Y11" s="233"/>
      <c r="Z11" s="260"/>
      <c r="AA11" s="285" t="str">
        <f t="shared" si="2"/>
        <v/>
      </c>
      <c r="AB11" s="286" t="str">
        <f t="shared" si="3"/>
        <v/>
      </c>
      <c r="AC11" s="287"/>
      <c r="AD11" s="92"/>
    </row>
    <row r="12" spans="1:30" ht="15.7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83"/>
      <c r="R12" s="83"/>
      <c r="S12" s="83"/>
      <c r="T12" s="231"/>
      <c r="U12" s="233"/>
      <c r="V12" s="285" t="str">
        <f t="shared" si="0"/>
        <v/>
      </c>
      <c r="W12" s="286" t="str">
        <f t="shared" si="1"/>
        <v/>
      </c>
      <c r="X12" s="231"/>
      <c r="Y12" s="233"/>
      <c r="Z12" s="260"/>
      <c r="AA12" s="285" t="str">
        <f t="shared" si="2"/>
        <v/>
      </c>
      <c r="AB12" s="286" t="str">
        <f t="shared" si="3"/>
        <v/>
      </c>
      <c r="AC12" s="287"/>
      <c r="AD12" s="92"/>
    </row>
    <row r="13" spans="1:30" ht="15.7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83"/>
      <c r="R13" s="83"/>
      <c r="S13" s="83"/>
      <c r="T13" s="231"/>
      <c r="U13" s="233"/>
      <c r="V13" s="285" t="str">
        <f t="shared" si="0"/>
        <v/>
      </c>
      <c r="W13" s="286" t="str">
        <f t="shared" si="1"/>
        <v/>
      </c>
      <c r="X13" s="231"/>
      <c r="Y13" s="233"/>
      <c r="Z13" s="260"/>
      <c r="AA13" s="285" t="str">
        <f t="shared" si="2"/>
        <v/>
      </c>
      <c r="AB13" s="286" t="str">
        <f t="shared" si="3"/>
        <v/>
      </c>
      <c r="AC13" s="287"/>
      <c r="AD13" s="92"/>
    </row>
    <row r="14" spans="1:30" ht="15.7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83"/>
      <c r="R14" s="83"/>
      <c r="S14" s="83"/>
      <c r="T14" s="231"/>
      <c r="U14" s="233"/>
      <c r="V14" s="285" t="str">
        <f t="shared" si="0"/>
        <v/>
      </c>
      <c r="W14" s="286" t="str">
        <f t="shared" si="1"/>
        <v/>
      </c>
      <c r="X14" s="231"/>
      <c r="Y14" s="233"/>
      <c r="Z14" s="260"/>
      <c r="AA14" s="285" t="str">
        <f t="shared" si="2"/>
        <v/>
      </c>
      <c r="AB14" s="286" t="str">
        <f t="shared" si="3"/>
        <v/>
      </c>
      <c r="AC14" s="287"/>
      <c r="AD14" s="92"/>
    </row>
    <row r="15" spans="1:30" ht="15.7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83"/>
      <c r="R15" s="83"/>
      <c r="S15" s="83"/>
      <c r="T15" s="231"/>
      <c r="U15" s="233"/>
      <c r="V15" s="285" t="str">
        <f t="shared" si="0"/>
        <v/>
      </c>
      <c r="W15" s="286" t="str">
        <f t="shared" si="1"/>
        <v/>
      </c>
      <c r="X15" s="231"/>
      <c r="Y15" s="233"/>
      <c r="Z15" s="260"/>
      <c r="AA15" s="285" t="str">
        <f t="shared" si="2"/>
        <v/>
      </c>
      <c r="AB15" s="286" t="str">
        <f t="shared" si="3"/>
        <v/>
      </c>
      <c r="AC15" s="287"/>
      <c r="AD15" s="92"/>
    </row>
    <row r="16" spans="1:30" ht="15.7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83"/>
      <c r="R16" s="83"/>
      <c r="S16" s="83"/>
      <c r="T16" s="231"/>
      <c r="U16" s="233"/>
      <c r="V16" s="285" t="str">
        <f t="shared" si="0"/>
        <v/>
      </c>
      <c r="W16" s="286" t="str">
        <f t="shared" si="1"/>
        <v/>
      </c>
      <c r="X16" s="231"/>
      <c r="Y16" s="233"/>
      <c r="Z16" s="260"/>
      <c r="AA16" s="285" t="str">
        <f t="shared" si="2"/>
        <v/>
      </c>
      <c r="AB16" s="286" t="str">
        <f t="shared" si="3"/>
        <v/>
      </c>
      <c r="AC16" s="287"/>
      <c r="AD16" s="92"/>
    </row>
    <row r="17" spans="1:30" ht="15.7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83"/>
      <c r="R17" s="83"/>
      <c r="S17" s="83"/>
      <c r="T17" s="231"/>
      <c r="U17" s="233"/>
      <c r="V17" s="285" t="str">
        <f t="shared" si="0"/>
        <v/>
      </c>
      <c r="W17" s="286" t="str">
        <f t="shared" si="1"/>
        <v/>
      </c>
      <c r="X17" s="231"/>
      <c r="Y17" s="233"/>
      <c r="Z17" s="260"/>
      <c r="AA17" s="285" t="str">
        <f t="shared" si="2"/>
        <v/>
      </c>
      <c r="AB17" s="286" t="str">
        <f t="shared" si="3"/>
        <v/>
      </c>
      <c r="AC17" s="287"/>
      <c r="AD17" s="92"/>
    </row>
    <row r="18" spans="1:30" ht="15.7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83"/>
      <c r="R18" s="83"/>
      <c r="S18" s="83"/>
      <c r="T18" s="231"/>
      <c r="U18" s="233"/>
      <c r="V18" s="285" t="str">
        <f t="shared" si="0"/>
        <v/>
      </c>
      <c r="W18" s="286" t="str">
        <f t="shared" si="1"/>
        <v/>
      </c>
      <c r="X18" s="231"/>
      <c r="Y18" s="233"/>
      <c r="Z18" s="260"/>
      <c r="AA18" s="285" t="str">
        <f t="shared" si="2"/>
        <v/>
      </c>
      <c r="AB18" s="286" t="str">
        <f t="shared" si="3"/>
        <v/>
      </c>
      <c r="AC18" s="287"/>
      <c r="AD18" s="92"/>
    </row>
    <row r="19" spans="1:30" ht="15.7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83"/>
      <c r="R19" s="83"/>
      <c r="S19" s="83"/>
      <c r="T19" s="231"/>
      <c r="U19" s="233"/>
      <c r="V19" s="285" t="str">
        <f t="shared" si="0"/>
        <v/>
      </c>
      <c r="W19" s="286" t="str">
        <f t="shared" si="1"/>
        <v/>
      </c>
      <c r="X19" s="231"/>
      <c r="Y19" s="233"/>
      <c r="Z19" s="260"/>
      <c r="AA19" s="285" t="str">
        <f t="shared" si="2"/>
        <v/>
      </c>
      <c r="AB19" s="286" t="str">
        <f t="shared" si="3"/>
        <v/>
      </c>
      <c r="AC19" s="287"/>
      <c r="AD19" s="92"/>
    </row>
    <row r="20" spans="1:30" ht="15.7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83"/>
      <c r="R20" s="83"/>
      <c r="S20" s="83"/>
      <c r="T20" s="231"/>
      <c r="U20" s="233"/>
      <c r="V20" s="285" t="str">
        <f t="shared" si="0"/>
        <v/>
      </c>
      <c r="W20" s="286" t="str">
        <f t="shared" si="1"/>
        <v/>
      </c>
      <c r="X20" s="231"/>
      <c r="Y20" s="233"/>
      <c r="Z20" s="260"/>
      <c r="AA20" s="285" t="str">
        <f t="shared" si="2"/>
        <v/>
      </c>
      <c r="AB20" s="286" t="str">
        <f t="shared" si="3"/>
        <v/>
      </c>
      <c r="AC20" s="287"/>
      <c r="AD20" s="92"/>
    </row>
    <row r="21" spans="1:30" ht="15.7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83"/>
      <c r="R21" s="83"/>
      <c r="S21" s="83"/>
      <c r="T21" s="231"/>
      <c r="U21" s="233"/>
      <c r="V21" s="285" t="str">
        <f t="shared" si="0"/>
        <v/>
      </c>
      <c r="W21" s="286" t="str">
        <f t="shared" si="1"/>
        <v/>
      </c>
      <c r="X21" s="231"/>
      <c r="Y21" s="233"/>
      <c r="Z21" s="260"/>
      <c r="AA21" s="285" t="str">
        <f t="shared" si="2"/>
        <v/>
      </c>
      <c r="AB21" s="286" t="str">
        <f t="shared" si="3"/>
        <v/>
      </c>
      <c r="AC21" s="287"/>
      <c r="AD21" s="92"/>
    </row>
    <row r="22" spans="1:30" ht="15.7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83"/>
      <c r="R22" s="83"/>
      <c r="S22" s="83"/>
      <c r="T22" s="231"/>
      <c r="U22" s="233"/>
      <c r="V22" s="285" t="str">
        <f t="shared" si="0"/>
        <v/>
      </c>
      <c r="W22" s="286" t="str">
        <f t="shared" si="1"/>
        <v/>
      </c>
      <c r="X22" s="231"/>
      <c r="Y22" s="233"/>
      <c r="Z22" s="260"/>
      <c r="AA22" s="285" t="str">
        <f t="shared" si="2"/>
        <v/>
      </c>
      <c r="AB22" s="286" t="str">
        <f t="shared" si="3"/>
        <v/>
      </c>
      <c r="AC22" s="287"/>
      <c r="AD22" s="92"/>
    </row>
    <row r="23" spans="1:30" ht="15.7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83"/>
      <c r="R23" s="83"/>
      <c r="S23" s="83"/>
      <c r="T23" s="231"/>
      <c r="U23" s="233"/>
      <c r="V23" s="285" t="str">
        <f t="shared" si="0"/>
        <v/>
      </c>
      <c r="W23" s="286" t="str">
        <f t="shared" si="1"/>
        <v/>
      </c>
      <c r="X23" s="231"/>
      <c r="Y23" s="233"/>
      <c r="Z23" s="260"/>
      <c r="AA23" s="285" t="str">
        <f t="shared" si="2"/>
        <v/>
      </c>
      <c r="AB23" s="286" t="str">
        <f t="shared" si="3"/>
        <v/>
      </c>
      <c r="AC23" s="287"/>
      <c r="AD23" s="92"/>
    </row>
    <row r="24" spans="1:30" ht="15.7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83"/>
      <c r="R24" s="83"/>
      <c r="S24" s="83"/>
      <c r="T24" s="231"/>
      <c r="U24" s="233"/>
      <c r="V24" s="285" t="str">
        <f t="shared" si="0"/>
        <v/>
      </c>
      <c r="W24" s="286" t="str">
        <f t="shared" si="1"/>
        <v/>
      </c>
      <c r="X24" s="231"/>
      <c r="Y24" s="233"/>
      <c r="Z24" s="260"/>
      <c r="AA24" s="285" t="str">
        <f t="shared" si="2"/>
        <v/>
      </c>
      <c r="AB24" s="286" t="str">
        <f t="shared" si="3"/>
        <v/>
      </c>
      <c r="AC24" s="287"/>
      <c r="AD24" s="92"/>
    </row>
    <row r="25" spans="1:30" ht="15.7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83"/>
      <c r="R25" s="83"/>
      <c r="S25" s="83"/>
      <c r="T25" s="231"/>
      <c r="U25" s="233"/>
      <c r="V25" s="285" t="str">
        <f t="shared" si="0"/>
        <v/>
      </c>
      <c r="W25" s="286" t="str">
        <f t="shared" si="1"/>
        <v/>
      </c>
      <c r="X25" s="231"/>
      <c r="Y25" s="233"/>
      <c r="Z25" s="260"/>
      <c r="AA25" s="285" t="str">
        <f t="shared" si="2"/>
        <v/>
      </c>
      <c r="AB25" s="286" t="str">
        <f t="shared" si="3"/>
        <v/>
      </c>
      <c r="AC25" s="287"/>
      <c r="AD25" s="92"/>
    </row>
    <row r="26" spans="1:30" ht="15.7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83"/>
      <c r="R26" s="83"/>
      <c r="S26" s="83"/>
      <c r="T26" s="231"/>
      <c r="U26" s="233"/>
      <c r="V26" s="285" t="str">
        <f t="shared" si="0"/>
        <v/>
      </c>
      <c r="W26" s="286" t="str">
        <f t="shared" si="1"/>
        <v/>
      </c>
      <c r="X26" s="231"/>
      <c r="Y26" s="233"/>
      <c r="Z26" s="260"/>
      <c r="AA26" s="285" t="str">
        <f t="shared" si="2"/>
        <v/>
      </c>
      <c r="AB26" s="286" t="str">
        <f t="shared" si="3"/>
        <v/>
      </c>
      <c r="AC26" s="287"/>
      <c r="AD26" s="92"/>
    </row>
    <row r="27" spans="1:30" ht="15.7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83"/>
      <c r="R27" s="83"/>
      <c r="S27" s="83"/>
      <c r="T27" s="231"/>
      <c r="U27" s="233"/>
      <c r="V27" s="285" t="str">
        <f t="shared" si="0"/>
        <v/>
      </c>
      <c r="W27" s="286" t="str">
        <f t="shared" si="1"/>
        <v/>
      </c>
      <c r="X27" s="231"/>
      <c r="Y27" s="233"/>
      <c r="Z27" s="260"/>
      <c r="AA27" s="285" t="str">
        <f t="shared" si="2"/>
        <v/>
      </c>
      <c r="AB27" s="286" t="str">
        <f t="shared" si="3"/>
        <v/>
      </c>
      <c r="AC27" s="287"/>
      <c r="AD27" s="92"/>
    </row>
    <row r="28" spans="1:30" ht="15.7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83"/>
      <c r="R28" s="83"/>
      <c r="S28" s="83"/>
      <c r="T28" s="231"/>
      <c r="U28" s="233"/>
      <c r="V28" s="285" t="str">
        <f t="shared" si="0"/>
        <v/>
      </c>
      <c r="W28" s="286" t="str">
        <f t="shared" si="1"/>
        <v/>
      </c>
      <c r="X28" s="231"/>
      <c r="Y28" s="233"/>
      <c r="Z28" s="260"/>
      <c r="AA28" s="285" t="str">
        <f t="shared" si="2"/>
        <v/>
      </c>
      <c r="AB28" s="286" t="str">
        <f t="shared" si="3"/>
        <v/>
      </c>
      <c r="AC28" s="287"/>
      <c r="AD28" s="92"/>
    </row>
    <row r="29" spans="1:30" ht="15.7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83"/>
      <c r="R29" s="83"/>
      <c r="S29" s="83"/>
      <c r="T29" s="231"/>
      <c r="U29" s="233"/>
      <c r="V29" s="285" t="str">
        <f t="shared" si="0"/>
        <v/>
      </c>
      <c r="W29" s="286" t="str">
        <f t="shared" si="1"/>
        <v/>
      </c>
      <c r="X29" s="231"/>
      <c r="Y29" s="233"/>
      <c r="Z29" s="260"/>
      <c r="AA29" s="285" t="str">
        <f t="shared" si="2"/>
        <v/>
      </c>
      <c r="AB29" s="286" t="str">
        <f t="shared" si="3"/>
        <v/>
      </c>
      <c r="AC29" s="287"/>
      <c r="AD29" s="92"/>
    </row>
    <row r="30" spans="1:30" ht="15.7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83"/>
      <c r="R30" s="83"/>
      <c r="S30" s="83"/>
      <c r="T30" s="231"/>
      <c r="U30" s="233"/>
      <c r="V30" s="285" t="str">
        <f t="shared" si="0"/>
        <v/>
      </c>
      <c r="W30" s="286" t="str">
        <f t="shared" si="1"/>
        <v/>
      </c>
      <c r="X30" s="231"/>
      <c r="Y30" s="233"/>
      <c r="Z30" s="260"/>
      <c r="AA30" s="285" t="str">
        <f t="shared" si="2"/>
        <v/>
      </c>
      <c r="AB30" s="286" t="str">
        <f t="shared" si="3"/>
        <v/>
      </c>
      <c r="AC30" s="287"/>
      <c r="AD30" s="92"/>
    </row>
    <row r="31" spans="1:30" ht="15.7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83"/>
      <c r="R31" s="83"/>
      <c r="S31" s="83"/>
      <c r="T31" s="231"/>
      <c r="U31" s="233"/>
      <c r="V31" s="285" t="str">
        <f t="shared" si="0"/>
        <v/>
      </c>
      <c r="W31" s="286" t="str">
        <f t="shared" si="1"/>
        <v/>
      </c>
      <c r="X31" s="231"/>
      <c r="Y31" s="233"/>
      <c r="Z31" s="260"/>
      <c r="AA31" s="285" t="str">
        <f t="shared" si="2"/>
        <v/>
      </c>
      <c r="AB31" s="286" t="str">
        <f t="shared" si="3"/>
        <v/>
      </c>
      <c r="AC31" s="287"/>
      <c r="AD31" s="92"/>
    </row>
    <row r="32" spans="1:30"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83"/>
      <c r="R32" s="83"/>
      <c r="S32" s="83"/>
      <c r="T32" s="231"/>
      <c r="U32" s="233"/>
      <c r="V32" s="285" t="str">
        <f t="shared" si="0"/>
        <v/>
      </c>
      <c r="W32" s="286" t="str">
        <f t="shared" si="1"/>
        <v/>
      </c>
      <c r="X32" s="231"/>
      <c r="Y32" s="233"/>
      <c r="Z32" s="260"/>
      <c r="AA32" s="285" t="str">
        <f t="shared" si="2"/>
        <v/>
      </c>
      <c r="AB32" s="286" t="str">
        <f t="shared" si="3"/>
        <v/>
      </c>
      <c r="AC32" s="287"/>
      <c r="AD32" s="92"/>
    </row>
    <row r="33" spans="1:30"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83"/>
      <c r="R33" s="83"/>
      <c r="S33" s="83"/>
      <c r="T33" s="231"/>
      <c r="U33" s="233"/>
      <c r="V33" s="285" t="str">
        <f t="shared" si="0"/>
        <v/>
      </c>
      <c r="W33" s="286" t="str">
        <f t="shared" si="1"/>
        <v/>
      </c>
      <c r="X33" s="231"/>
      <c r="Y33" s="233"/>
      <c r="Z33" s="260"/>
      <c r="AA33" s="285" t="str">
        <f t="shared" si="2"/>
        <v/>
      </c>
      <c r="AB33" s="286" t="str">
        <f t="shared" si="3"/>
        <v/>
      </c>
      <c r="AC33" s="287"/>
      <c r="AD33" s="92"/>
    </row>
    <row r="34" spans="1:30"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83"/>
      <c r="R34" s="83"/>
      <c r="S34" s="83"/>
      <c r="T34" s="231"/>
      <c r="U34" s="233"/>
      <c r="V34" s="285" t="str">
        <f t="shared" si="0"/>
        <v/>
      </c>
      <c r="W34" s="286" t="str">
        <f t="shared" si="1"/>
        <v/>
      </c>
      <c r="X34" s="231"/>
      <c r="Y34" s="233"/>
      <c r="Z34" s="260"/>
      <c r="AA34" s="285" t="str">
        <f t="shared" si="2"/>
        <v/>
      </c>
      <c r="AB34" s="286" t="str">
        <f t="shared" si="3"/>
        <v/>
      </c>
      <c r="AC34" s="287"/>
      <c r="AD34" s="92"/>
    </row>
    <row r="35" spans="1:30"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83"/>
      <c r="R35" s="83"/>
      <c r="S35" s="83"/>
      <c r="T35" s="231"/>
      <c r="U35" s="233"/>
      <c r="V35" s="285" t="str">
        <f t="shared" si="0"/>
        <v/>
      </c>
      <c r="W35" s="286" t="str">
        <f t="shared" si="1"/>
        <v/>
      </c>
      <c r="X35" s="231"/>
      <c r="Y35" s="233"/>
      <c r="Z35" s="260"/>
      <c r="AA35" s="285" t="str">
        <f t="shared" si="2"/>
        <v/>
      </c>
      <c r="AB35" s="286" t="str">
        <f t="shared" si="3"/>
        <v/>
      </c>
      <c r="AC35" s="287"/>
      <c r="AD35" s="92"/>
    </row>
    <row r="36" spans="1:30"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83"/>
      <c r="R36" s="83"/>
      <c r="S36" s="83"/>
      <c r="T36" s="231"/>
      <c r="U36" s="233"/>
      <c r="V36" s="285" t="str">
        <f t="shared" si="0"/>
        <v/>
      </c>
      <c r="W36" s="286" t="str">
        <f t="shared" si="1"/>
        <v/>
      </c>
      <c r="X36" s="231"/>
      <c r="Y36" s="233"/>
      <c r="Z36" s="226"/>
      <c r="AA36" s="285" t="str">
        <f t="shared" si="2"/>
        <v/>
      </c>
      <c r="AB36" s="286" t="str">
        <f t="shared" si="3"/>
        <v/>
      </c>
      <c r="AC36" s="287"/>
      <c r="AD36" s="92"/>
    </row>
    <row r="37" spans="1:30"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84"/>
      <c r="R37" s="84"/>
      <c r="S37" s="84"/>
      <c r="T37" s="84"/>
      <c r="U37" s="226"/>
      <c r="V37" s="285" t="str">
        <f t="shared" si="0"/>
        <v/>
      </c>
      <c r="W37" s="286" t="str">
        <f t="shared" si="1"/>
        <v/>
      </c>
      <c r="X37" s="252"/>
      <c r="Y37" s="84"/>
      <c r="Z37" s="250"/>
      <c r="AA37" s="285" t="str">
        <f t="shared" si="2"/>
        <v/>
      </c>
      <c r="AB37" s="286" t="str">
        <f t="shared" si="3"/>
        <v/>
      </c>
      <c r="AC37" s="287"/>
      <c r="AD37" s="92"/>
    </row>
    <row r="38" spans="1:30"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84"/>
      <c r="R38" s="84"/>
      <c r="S38" s="84"/>
      <c r="T38" s="84"/>
      <c r="U38" s="250"/>
      <c r="V38" s="311" t="str">
        <f t="shared" si="0"/>
        <v/>
      </c>
      <c r="W38" s="310" t="str">
        <f t="shared" si="1"/>
        <v/>
      </c>
      <c r="X38" s="252"/>
      <c r="Y38" s="84"/>
      <c r="Z38" s="250"/>
      <c r="AA38" s="311" t="str">
        <f t="shared" si="2"/>
        <v/>
      </c>
      <c r="AB38" s="310" t="str">
        <f t="shared" si="3"/>
        <v/>
      </c>
      <c r="AC38" s="114"/>
    </row>
    <row r="39" spans="1:30">
      <c r="U39" s="86"/>
      <c r="V39" s="312" t="str">
        <f>IF(D39="","",IF(E39="","",IF(G39="","",IF(#REF!="","",IF(H39="","",IF(I39="","",IF(M39="","",IF(N39="","",IF(O39="","",IF(P39="","",IF(#REF!="","",IF(Q39="","",IF(R39="","",IF(S39="","",IF(T39="","",IF(U39="","",SUM(D39:U39)/16))))))))))))))))</f>
        <v/>
      </c>
      <c r="W39" s="313" t="str">
        <f t="shared" ref="W39" si="4">IF(V39="","",IF(V39=2,"сформирован",IF(V39=0,"не сформирован", "в стадии формирования")))</f>
        <v/>
      </c>
      <c r="AA39" s="313" t="str">
        <f>IF(X39="","",IF(Y39="","",IF(Z39="","",IF(#REF!="","",SUM(X39:Z39)/4))))</f>
        <v/>
      </c>
      <c r="AB39" s="313" t="str">
        <f t="shared" ref="AB39" si="5">IF(AA39="","",IF(AA39=2,"сформирован",IF(AA39=0,"не сформирован","в стадии формирования")))</f>
        <v/>
      </c>
      <c r="AC39" s="114"/>
    </row>
    <row r="40" spans="1:30">
      <c r="V40" s="288"/>
      <c r="W40" s="288"/>
      <c r="X40" s="85"/>
      <c r="Y40" s="85"/>
      <c r="Z40" s="85"/>
      <c r="AA40" s="288"/>
      <c r="AB40" s="288"/>
    </row>
    <row r="41" spans="1:30">
      <c r="V41" s="144"/>
      <c r="W41" s="144"/>
      <c r="AA41" s="144"/>
      <c r="AB41" s="144"/>
    </row>
    <row r="42" spans="1:30">
      <c r="V42" s="144"/>
      <c r="W42" s="144"/>
      <c r="AA42" s="144"/>
      <c r="AB42" s="144"/>
    </row>
    <row r="43" spans="1:30">
      <c r="V43" s="144"/>
      <c r="W43" s="144"/>
      <c r="AA43" s="144"/>
      <c r="AB43" s="144"/>
    </row>
    <row r="44" spans="1:30">
      <c r="V44" s="144"/>
      <c r="W44" s="144"/>
      <c r="AA44" s="144"/>
      <c r="AB44" s="144"/>
    </row>
    <row r="45" spans="1:30">
      <c r="V45" s="144"/>
      <c r="W45" s="144"/>
      <c r="AA45" s="144"/>
      <c r="AB45" s="144"/>
    </row>
    <row r="46" spans="1:30">
      <c r="V46" s="144"/>
      <c r="W46" s="144"/>
      <c r="AA46" s="144"/>
      <c r="AB46" s="144"/>
    </row>
    <row r="47" spans="1:30">
      <c r="V47" s="144"/>
      <c r="W47" s="144"/>
      <c r="AA47" s="144"/>
      <c r="AB47" s="144"/>
    </row>
    <row r="48" spans="1:30">
      <c r="V48" s="144"/>
      <c r="W48" s="144"/>
      <c r="AA48" s="144"/>
      <c r="AB48" s="144"/>
    </row>
    <row r="49" spans="22:28">
      <c r="V49" s="144"/>
      <c r="W49" s="144"/>
      <c r="AA49" s="144"/>
      <c r="AB49" s="144"/>
    </row>
    <row r="50" spans="22:28">
      <c r="V50" s="144"/>
      <c r="W50" s="144"/>
      <c r="AA50" s="144"/>
      <c r="AB50" s="144"/>
    </row>
    <row r="51" spans="22:28">
      <c r="V51" s="144"/>
      <c r="W51" s="144"/>
      <c r="AA51" s="144"/>
      <c r="AB51" s="144"/>
    </row>
    <row r="52" spans="22:28">
      <c r="V52" s="144"/>
      <c r="W52" s="144"/>
      <c r="AA52" s="144"/>
      <c r="AB52" s="144"/>
    </row>
    <row r="53" spans="22:28">
      <c r="V53" s="144"/>
      <c r="W53" s="144"/>
      <c r="AA53" s="144"/>
      <c r="AB53" s="144"/>
    </row>
    <row r="54" spans="22:28">
      <c r="V54" s="144"/>
      <c r="W54" s="144"/>
      <c r="AA54" s="144"/>
      <c r="AB54" s="144"/>
    </row>
    <row r="55" spans="22:28">
      <c r="V55" s="144"/>
      <c r="W55" s="144"/>
      <c r="AA55" s="144"/>
      <c r="AB55" s="144"/>
    </row>
    <row r="56" spans="22:28">
      <c r="V56" s="144"/>
      <c r="W56" s="144"/>
      <c r="AA56" s="144"/>
      <c r="AB56" s="144"/>
    </row>
    <row r="57" spans="22:28">
      <c r="V57" s="144"/>
      <c r="W57" s="144"/>
      <c r="AA57" s="144"/>
      <c r="AB57" s="144"/>
    </row>
    <row r="58" spans="22:28">
      <c r="V58" s="144"/>
      <c r="W58" s="144"/>
      <c r="AA58" s="144"/>
      <c r="AB58" s="144"/>
    </row>
    <row r="59" spans="22:28">
      <c r="V59" s="144"/>
      <c r="W59" s="144"/>
      <c r="AA59" s="144"/>
      <c r="AB59" s="144"/>
    </row>
    <row r="60" spans="22:28">
      <c r="V60" s="144"/>
      <c r="W60" s="144"/>
      <c r="AA60" s="144"/>
      <c r="AB60" s="144"/>
    </row>
    <row r="61" spans="22:28">
      <c r="V61" s="144"/>
      <c r="W61" s="144"/>
      <c r="AA61" s="144"/>
      <c r="AB61" s="144"/>
    </row>
    <row r="62" spans="22:28">
      <c r="V62" s="144"/>
      <c r="W62" s="144"/>
      <c r="AA62" s="144"/>
      <c r="AB62" s="144"/>
    </row>
    <row r="63" spans="22:28">
      <c r="V63" s="144"/>
      <c r="W63" s="144"/>
      <c r="AA63" s="144"/>
      <c r="AB63" s="144"/>
    </row>
    <row r="64" spans="22:28">
      <c r="AA64" s="144"/>
      <c r="AB64" s="144"/>
    </row>
    <row r="65" spans="27:28">
      <c r="AA65" s="144"/>
      <c r="AB65" s="144"/>
    </row>
    <row r="66" spans="27:28">
      <c r="AA66" s="144"/>
      <c r="AB66" s="144"/>
    </row>
    <row r="67" spans="27:28">
      <c r="AA67" s="144"/>
      <c r="AB67" s="144"/>
    </row>
    <row r="68" spans="27:28">
      <c r="AA68" s="144"/>
      <c r="AB68" s="144"/>
    </row>
    <row r="69" spans="27:28">
      <c r="AA69" s="144"/>
      <c r="AB69" s="144"/>
    </row>
    <row r="70" spans="27:28">
      <c r="AA70" s="144"/>
      <c r="AB70" s="144"/>
    </row>
    <row r="71" spans="27:28">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56"/>
  <sheetViews>
    <sheetView topLeftCell="C18" zoomScale="70" zoomScaleNormal="70" workbookViewId="0">
      <selection activeCell="C49" sqref="C49"/>
    </sheetView>
  </sheetViews>
  <sheetFormatPr defaultColWidth="9.140625" defaultRowHeight="1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c r="A1" s="449"/>
      <c r="B1" s="441"/>
      <c r="C1" s="441"/>
      <c r="D1" s="441"/>
      <c r="E1" s="441"/>
      <c r="F1" s="441"/>
      <c r="G1" s="441"/>
      <c r="H1" s="441"/>
      <c r="I1" s="441"/>
      <c r="J1" s="441"/>
      <c r="K1" s="441"/>
      <c r="L1" s="441"/>
      <c r="M1" s="441"/>
      <c r="N1" s="441"/>
      <c r="O1" s="441"/>
      <c r="P1" s="441"/>
      <c r="Q1" s="441"/>
      <c r="R1" s="365"/>
      <c r="S1" s="365"/>
      <c r="T1" s="365"/>
      <c r="U1" s="365"/>
      <c r="V1" s="365"/>
      <c r="W1" s="365"/>
      <c r="X1" s="365"/>
      <c r="Y1" s="365"/>
      <c r="Z1" s="365"/>
      <c r="AA1" s="365"/>
      <c r="AB1" s="365"/>
    </row>
    <row r="2" spans="1:54" ht="43.5" customHeight="1" thickBot="1">
      <c r="A2" s="444" t="str">
        <f>список!A1</f>
        <v>№</v>
      </c>
      <c r="B2" s="444" t="str">
        <f>список!B1</f>
        <v>Фамилия, имя воспитанника</v>
      </c>
      <c r="C2" s="444" t="str">
        <f>список!C1</f>
        <v xml:space="preserve">дата </v>
      </c>
      <c r="D2" s="450" t="s">
        <v>118</v>
      </c>
      <c r="E2" s="451"/>
      <c r="F2" s="451"/>
      <c r="G2" s="452"/>
      <c r="H2" s="453" t="s">
        <v>123</v>
      </c>
      <c r="I2" s="454"/>
      <c r="J2" s="454"/>
      <c r="K2" s="454"/>
      <c r="L2" s="454"/>
      <c r="M2" s="455"/>
      <c r="N2" s="456" t="s">
        <v>130</v>
      </c>
      <c r="O2" s="457"/>
      <c r="P2" s="457"/>
      <c r="Q2" s="458"/>
      <c r="R2" s="459" t="s">
        <v>133</v>
      </c>
      <c r="S2" s="460"/>
      <c r="T2" s="461"/>
      <c r="U2" s="459" t="s">
        <v>135</v>
      </c>
      <c r="V2" s="460"/>
      <c r="W2" s="462"/>
      <c r="X2" s="101"/>
      <c r="Y2" s="446"/>
      <c r="Z2" s="447"/>
      <c r="AA2" s="447"/>
      <c r="AB2" s="447"/>
      <c r="AC2" s="447"/>
      <c r="AD2" s="448"/>
      <c r="AE2" s="101"/>
      <c r="AF2" s="101"/>
      <c r="AG2" s="101"/>
      <c r="AH2" s="101"/>
      <c r="AI2" s="101"/>
      <c r="AJ2" s="101"/>
      <c r="AK2" s="101"/>
      <c r="AL2" s="101"/>
      <c r="AM2" s="102"/>
      <c r="AN2" s="102"/>
      <c r="AO2" s="446"/>
      <c r="AP2" s="447"/>
      <c r="AQ2" s="447"/>
      <c r="AR2" s="447"/>
      <c r="AS2" s="447"/>
      <c r="AT2" s="447"/>
      <c r="AU2" s="447"/>
      <c r="AV2" s="447"/>
      <c r="AW2" s="447"/>
      <c r="AX2" s="447"/>
      <c r="AY2" s="447"/>
      <c r="AZ2" s="447"/>
    </row>
    <row r="3" spans="1:54" ht="197.25" customHeight="1" thickBot="1">
      <c r="A3" s="445"/>
      <c r="B3" s="445"/>
      <c r="C3" s="445"/>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c r="A39" s="95">
        <f>список!A27</f>
        <v>26</v>
      </c>
      <c r="B39" s="141" t="str">
        <f>IF(список!B37="","",список!B37)</f>
        <v/>
      </c>
      <c r="C39" s="86">
        <f>IF(список!C27="","",список!C27)</f>
        <v>0</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c r="A40" s="95">
        <f>список!A28</f>
        <v>27</v>
      </c>
      <c r="B40" s="141" t="str">
        <f>IF(список!B38="","",список!B38)</f>
        <v/>
      </c>
      <c r="C40" s="86">
        <f>IF(список!C28="","",список!C28)</f>
        <v>0</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c r="A41" s="95">
        <f>список!A29</f>
        <v>28</v>
      </c>
      <c r="B41" s="141" t="str">
        <f>IF(список!B39="","",список!B39)</f>
        <v/>
      </c>
      <c r="C41" s="86">
        <f>IF(список!C29="","",список!C29)</f>
        <v>0</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c r="A42" s="95">
        <f>список!A30</f>
        <v>29</v>
      </c>
      <c r="B42" s="141" t="str">
        <f>IF(список!B40="","",список!B40)</f>
        <v/>
      </c>
      <c r="C42" s="86">
        <f>IF(список!C30="","",список!C30)</f>
        <v>0</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c r="A43" s="95">
        <f>список!A31</f>
        <v>30</v>
      </c>
      <c r="B43" s="141" t="str">
        <f>IF(список!B41="","",список!B41)</f>
        <v/>
      </c>
      <c r="C43" s="86">
        <f>IF(список!C31="","",список!C31)</f>
        <v>0</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c r="A44" s="95">
        <f>список!A32</f>
        <v>31</v>
      </c>
      <c r="B44" s="141" t="str">
        <f>IF(список!B42="","",список!B42)</f>
        <v/>
      </c>
      <c r="C44" s="86">
        <f>IF(список!C32="","",список!C32)</f>
        <v>0</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c r="A45" s="95">
        <f>список!A33</f>
        <v>32</v>
      </c>
      <c r="B45" s="141" t="str">
        <f>IF(список!B43="","",список!B43)</f>
        <v/>
      </c>
      <c r="C45" s="86">
        <f>IF(список!C33="","",список!C33)</f>
        <v>0</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c r="A46" s="95">
        <f>список!A34</f>
        <v>33</v>
      </c>
      <c r="B46" s="141" t="str">
        <f>IF(список!B44="","",список!B44)</f>
        <v/>
      </c>
      <c r="C46" s="86">
        <f>IF(список!C34="","",список!C34)</f>
        <v>0</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c r="A47" s="95">
        <f>список!A35</f>
        <v>34</v>
      </c>
      <c r="B47" s="141" t="str">
        <f>IF(список!B45="","",список!B45)</f>
        <v/>
      </c>
      <c r="C47" s="86">
        <f>IF(список!C35="","",список!C35)</f>
        <v>0</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c r="A48" s="95">
        <f>список!A36</f>
        <v>35</v>
      </c>
      <c r="B48" s="141" t="str">
        <f>IF(список!B46="","",список!B46)</f>
        <v/>
      </c>
      <c r="C48" s="86">
        <f>IF(список!C36="","",список!C36)</f>
        <v>0</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c r="A49" s="95"/>
      <c r="B49" s="242" t="s">
        <v>305</v>
      </c>
      <c r="C49" s="243"/>
      <c r="D49" s="89"/>
      <c r="E49" s="145"/>
      <c r="F49" s="86"/>
      <c r="G49" s="213"/>
      <c r="H49" s="211"/>
      <c r="I49" s="85"/>
      <c r="J49" s="85"/>
      <c r="K49" s="85"/>
      <c r="L49" s="107"/>
      <c r="M49" s="213"/>
      <c r="N49" s="114"/>
      <c r="O49" s="110"/>
      <c r="P49" s="86"/>
      <c r="Q49" s="217"/>
      <c r="R49" s="114"/>
      <c r="S49" s="86"/>
      <c r="T49" s="217"/>
      <c r="U49" s="114"/>
      <c r="V49" s="86"/>
      <c r="W49" s="217"/>
      <c r="X49" s="114"/>
    </row>
    <row r="50" spans="1:24">
      <c r="C50" s="86" t="s">
        <v>271</v>
      </c>
      <c r="D50" s="89">
        <f>COUNTIF(D$4:D$38,$C$50)</f>
        <v>0</v>
      </c>
      <c r="E50" s="89">
        <f t="shared" ref="E50:F50" si="0">COUNTIF(E$4:E$38,$C$50)</f>
        <v>0</v>
      </c>
      <c r="F50" s="89">
        <f t="shared" si="0"/>
        <v>0</v>
      </c>
      <c r="G50" s="225">
        <f>AVERAGE(D50:F50)</f>
        <v>0</v>
      </c>
      <c r="H50" s="211">
        <f>COUNTIF(H$4:H$38,$C$50)</f>
        <v>0</v>
      </c>
      <c r="I50" s="211">
        <f t="shared" ref="I50:L50" si="1">COUNTIF(I$4:I$38,$C$50)</f>
        <v>0</v>
      </c>
      <c r="J50" s="211">
        <f t="shared" si="1"/>
        <v>0</v>
      </c>
      <c r="K50" s="211">
        <f t="shared" si="1"/>
        <v>0</v>
      </c>
      <c r="L50" s="211">
        <f t="shared" si="1"/>
        <v>0</v>
      </c>
      <c r="M50" s="225">
        <f>AVERAGE(H50:L50)</f>
        <v>0</v>
      </c>
      <c r="N50" s="114">
        <f>COUNTIF(N$4:N$38,$C$50)</f>
        <v>0</v>
      </c>
      <c r="O50" s="114">
        <f t="shared" ref="O50:P50" si="2">COUNTIF(O$4:O$38,$C$50)</f>
        <v>0</v>
      </c>
      <c r="P50" s="114">
        <f t="shared" si="2"/>
        <v>0</v>
      </c>
      <c r="Q50" s="336">
        <f>AVERAGE(N50:P50)</f>
        <v>0</v>
      </c>
      <c r="R50" s="114">
        <f>COUNTIF(R$4:R$38,$C$50)</f>
        <v>0</v>
      </c>
      <c r="S50" s="114">
        <f>COUNTIF(S$4:S$38,$C$50)</f>
        <v>0</v>
      </c>
      <c r="T50" s="224">
        <f>AVERAGE(R50:S50)</f>
        <v>0</v>
      </c>
      <c r="U50" s="114">
        <f>COUNTIF(U$4:U$38,$C$50)</f>
        <v>0</v>
      </c>
      <c r="V50" s="114">
        <f>COUNTIF(V$4:V$38,$C$50)</f>
        <v>0</v>
      </c>
      <c r="W50" s="224">
        <f>AVERAGE(U50:V50)</f>
        <v>0</v>
      </c>
      <c r="X50" s="114"/>
    </row>
    <row r="51" spans="1:24">
      <c r="C51" s="82" t="s">
        <v>272</v>
      </c>
      <c r="D51" s="82">
        <f>COUNTIF(D$4:D$38,$C$51)</f>
        <v>0</v>
      </c>
      <c r="E51" s="82">
        <f t="shared" ref="E51:F51" si="3">COUNTIF(E$4:E$38,$C$51)</f>
        <v>0</v>
      </c>
      <c r="F51" s="82">
        <f t="shared" si="3"/>
        <v>0</v>
      </c>
      <c r="G51" s="225">
        <f t="shared" ref="G51:G52" si="4">AVERAGE(D51:F51)</f>
        <v>0</v>
      </c>
      <c r="H51" s="211">
        <f>COUNTIF(H$4:H$38,$C$51)</f>
        <v>0</v>
      </c>
      <c r="I51" s="211">
        <f t="shared" ref="I51:L51" si="5">COUNTIF(I$4:I$38,$C$51)</f>
        <v>0</v>
      </c>
      <c r="J51" s="211">
        <f t="shared" si="5"/>
        <v>0</v>
      </c>
      <c r="K51" s="211">
        <f t="shared" si="5"/>
        <v>0</v>
      </c>
      <c r="L51" s="211">
        <f t="shared" si="5"/>
        <v>0</v>
      </c>
      <c r="M51" s="337">
        <f t="shared" ref="M51:M52" si="6">AVERAGE(H51:L51)</f>
        <v>0</v>
      </c>
      <c r="N51" s="211">
        <f>COUNTIF(N$4:N$38,$C$51)</f>
        <v>0</v>
      </c>
      <c r="O51" s="211">
        <f t="shared" ref="O51:P51" si="7">COUNTIF(O$4:O$38,$C$51)</f>
        <v>0</v>
      </c>
      <c r="P51" s="211">
        <f t="shared" si="7"/>
        <v>0</v>
      </c>
      <c r="Q51" s="336">
        <f t="shared" ref="Q51:Q52" si="8">AVERAGE(N51:P51)</f>
        <v>0</v>
      </c>
      <c r="R51" s="114">
        <f>COUNTIF(R$4:R$38,$C$51)</f>
        <v>0</v>
      </c>
      <c r="S51" s="114">
        <f>COUNTIF(S$4:S$38,$C$51)</f>
        <v>0</v>
      </c>
      <c r="T51" s="224">
        <f t="shared" ref="T51:T52" si="9">AVERAGE(R51:S51)</f>
        <v>0</v>
      </c>
      <c r="U51" s="114">
        <f>COUNTIF(U$4:U$38,$C$51)</f>
        <v>0</v>
      </c>
      <c r="V51" s="114">
        <f>COUNTIF(V$4:V$38,$C$51)</f>
        <v>0</v>
      </c>
      <c r="W51" s="224">
        <f t="shared" ref="W51:W52" si="10">AVERAGE(U51:V51)</f>
        <v>0</v>
      </c>
      <c r="X51" s="114"/>
    </row>
    <row r="52" spans="1:24" s="192" customFormat="1">
      <c r="C52" s="192" t="s">
        <v>273</v>
      </c>
      <c r="D52" s="192">
        <f>COUNTIF(D$4:D$38,$C$52)</f>
        <v>0</v>
      </c>
      <c r="E52" s="192">
        <f t="shared" ref="E52:F52" si="11">COUNTIF(E$4:E$38,$C$52)</f>
        <v>0</v>
      </c>
      <c r="F52" s="192">
        <f t="shared" si="11"/>
        <v>0</v>
      </c>
      <c r="G52" s="237">
        <f t="shared" si="4"/>
        <v>0</v>
      </c>
      <c r="H52" s="191">
        <f>COUNTIF(H$4:H$38,$C$52)</f>
        <v>0</v>
      </c>
      <c r="I52" s="191">
        <f t="shared" ref="I52:L52" si="12">COUNTIF(I$4:I$38,$C$52)</f>
        <v>0</v>
      </c>
      <c r="J52" s="191">
        <f t="shared" si="12"/>
        <v>0</v>
      </c>
      <c r="K52" s="191">
        <f t="shared" si="12"/>
        <v>0</v>
      </c>
      <c r="L52" s="191">
        <f t="shared" si="12"/>
        <v>0</v>
      </c>
      <c r="M52" s="338">
        <f t="shared" si="6"/>
        <v>0</v>
      </c>
      <c r="N52" s="191">
        <f>COUNTIF(N$4:N$38,$C$52)</f>
        <v>0</v>
      </c>
      <c r="O52" s="191">
        <f t="shared" ref="O52:P52" si="13">COUNTIF(O$4:O$38,$C$52)</f>
        <v>0</v>
      </c>
      <c r="P52" s="191">
        <f t="shared" si="13"/>
        <v>0</v>
      </c>
      <c r="Q52" s="218">
        <f t="shared" si="8"/>
        <v>0</v>
      </c>
      <c r="R52" s="191">
        <f>COUNTIF(R$4:R$38,$C$52)</f>
        <v>0</v>
      </c>
      <c r="S52" s="191">
        <f>COUNTIF(S$4:S$38,$C$52)</f>
        <v>0</v>
      </c>
      <c r="T52" s="238">
        <f t="shared" si="9"/>
        <v>0</v>
      </c>
      <c r="U52" s="191">
        <f>COUNTIF(U$4:U$38,$C$52)</f>
        <v>0</v>
      </c>
      <c r="V52" s="191">
        <f>COUNTIF(V$4:V$38,$C$52)</f>
        <v>0</v>
      </c>
      <c r="W52" s="238">
        <f t="shared" si="10"/>
        <v>0</v>
      </c>
      <c r="X52" s="191"/>
    </row>
    <row r="53" spans="1:24">
      <c r="G53" s="239"/>
      <c r="M53" s="240"/>
      <c r="Q53" s="240"/>
      <c r="T53" s="239"/>
      <c r="W53" s="239"/>
    </row>
    <row r="54" spans="1:24">
      <c r="C54" s="241" t="s">
        <v>271</v>
      </c>
      <c r="G54" s="244" t="e">
        <f>G50/$C$49</f>
        <v>#DIV/0!</v>
      </c>
      <c r="H54" s="244"/>
      <c r="I54" s="244"/>
      <c r="J54" s="244"/>
      <c r="K54" s="244"/>
      <c r="L54" s="244"/>
      <c r="M54" s="244" t="e">
        <f>M50/$C$49</f>
        <v>#DIV/0!</v>
      </c>
      <c r="N54" s="244"/>
      <c r="O54" s="244"/>
      <c r="P54" s="244"/>
      <c r="Q54" s="244" t="e">
        <f>Q50/$C$49</f>
        <v>#DIV/0!</v>
      </c>
      <c r="R54" s="244"/>
      <c r="S54" s="244"/>
      <c r="T54" s="244" t="e">
        <f t="shared" ref="T54:W56" si="14">T50/$C$49</f>
        <v>#DIV/0!</v>
      </c>
      <c r="U54" s="244"/>
      <c r="V54" s="244"/>
      <c r="W54" s="244" t="e">
        <f t="shared" si="14"/>
        <v>#DIV/0!</v>
      </c>
    </row>
    <row r="55" spans="1:24">
      <c r="C55" s="241" t="s">
        <v>272</v>
      </c>
      <c r="G55" s="244" t="e">
        <f t="shared" ref="G55:T56" si="15">G51/$C$49</f>
        <v>#DIV/0!</v>
      </c>
      <c r="H55" s="244"/>
      <c r="I55" s="244"/>
      <c r="J55" s="244"/>
      <c r="K55" s="244"/>
      <c r="L55" s="244"/>
      <c r="M55" s="244" t="e">
        <f t="shared" si="15"/>
        <v>#DIV/0!</v>
      </c>
      <c r="N55" s="244"/>
      <c r="O55" s="244"/>
      <c r="P55" s="244"/>
      <c r="Q55" s="244" t="e">
        <f t="shared" si="15"/>
        <v>#DIV/0!</v>
      </c>
      <c r="R55" s="244"/>
      <c r="S55" s="244"/>
      <c r="T55" s="244" t="e">
        <f t="shared" si="15"/>
        <v>#DIV/0!</v>
      </c>
      <c r="U55" s="244"/>
      <c r="V55" s="244"/>
      <c r="W55" s="244" t="e">
        <f t="shared" si="14"/>
        <v>#DIV/0!</v>
      </c>
    </row>
    <row r="56" spans="1:24">
      <c r="C56" s="241" t="s">
        <v>273</v>
      </c>
      <c r="G56" s="244" t="e">
        <f t="shared" si="15"/>
        <v>#DIV/0!</v>
      </c>
      <c r="H56" s="244"/>
      <c r="I56" s="244"/>
      <c r="J56" s="244"/>
      <c r="K56" s="244"/>
      <c r="L56" s="244"/>
      <c r="M56" s="244" t="e">
        <f t="shared" si="15"/>
        <v>#DIV/0!</v>
      </c>
      <c r="N56" s="244"/>
      <c r="O56" s="244"/>
      <c r="P56" s="244"/>
      <c r="Q56" s="244" t="e">
        <f t="shared" si="15"/>
        <v>#DIV/0!</v>
      </c>
      <c r="R56" s="244"/>
      <c r="S56" s="244"/>
      <c r="T56" s="244" t="e">
        <f t="shared" si="15"/>
        <v>#DIV/0!</v>
      </c>
      <c r="U56" s="244"/>
      <c r="V56" s="244"/>
      <c r="W56" s="244"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42"/>
  <sheetViews>
    <sheetView view="pageBreakPreview" zoomScale="70" zoomScaleSheetLayoutView="70" workbookViewId="0">
      <selection activeCell="H3" sqref="H3"/>
    </sheetView>
  </sheetViews>
  <sheetFormatPr defaultColWidth="9.140625" defaultRowHeight="1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c r="A1" s="478"/>
      <c r="B1" s="478"/>
      <c r="C1" s="478"/>
      <c r="D1" s="478"/>
      <c r="E1" s="478"/>
      <c r="F1" s="478"/>
      <c r="G1" s="478"/>
      <c r="H1" s="478"/>
      <c r="I1" s="113"/>
      <c r="J1" s="114"/>
    </row>
    <row r="2" spans="1:21" ht="49.5" customHeight="1">
      <c r="A2" s="113"/>
      <c r="B2" s="467" t="s">
        <v>152</v>
      </c>
      <c r="C2" s="467"/>
      <c r="D2" s="467"/>
      <c r="E2" s="467"/>
      <c r="F2" s="467"/>
      <c r="G2" s="115"/>
      <c r="H2" s="135">
        <v>1</v>
      </c>
      <c r="I2" s="117"/>
      <c r="J2" s="114"/>
      <c r="P2" s="365"/>
      <c r="Q2" s="365"/>
      <c r="R2" s="365"/>
      <c r="S2" s="365"/>
      <c r="T2" s="365"/>
      <c r="U2" s="365"/>
    </row>
    <row r="3" spans="1:21" ht="35.25" customHeight="1">
      <c r="A3" s="115"/>
      <c r="B3" s="468">
        <f>INDEX(список!B2:B36,H2,1)</f>
        <v>0</v>
      </c>
      <c r="C3" s="468"/>
      <c r="D3" s="468"/>
      <c r="E3" s="468"/>
      <c r="F3" s="115"/>
      <c r="G3" s="115"/>
      <c r="H3" s="116"/>
      <c r="I3" s="117"/>
      <c r="J3" s="114"/>
      <c r="P3" s="150"/>
      <c r="Q3" s="150"/>
      <c r="R3" s="150"/>
      <c r="S3" s="150"/>
      <c r="T3" s="150"/>
      <c r="U3" s="150"/>
    </row>
    <row r="4" spans="1:21" ht="18.75">
      <c r="A4" s="359"/>
      <c r="B4" s="359"/>
      <c r="C4" s="359"/>
      <c r="D4" s="469" t="str">
        <f>INDEX(список!D2:D36,H2)</f>
        <v>старшая группа</v>
      </c>
      <c r="E4" s="469"/>
      <c r="F4" s="359"/>
      <c r="G4" s="359"/>
      <c r="H4" s="118"/>
      <c r="I4" s="119"/>
      <c r="J4" s="114"/>
      <c r="P4" s="20"/>
      <c r="Q4" s="20"/>
      <c r="R4" s="20"/>
      <c r="S4" s="20"/>
      <c r="T4" s="21"/>
      <c r="U4" s="21"/>
    </row>
    <row r="5" spans="1:21" ht="21" customHeight="1">
      <c r="A5" s="121"/>
      <c r="B5" s="360"/>
      <c r="C5" s="360"/>
      <c r="D5" s="470">
        <f>список!C2</f>
        <v>0</v>
      </c>
      <c r="E5" s="470"/>
      <c r="F5" s="120"/>
      <c r="G5" s="121"/>
      <c r="H5" s="121"/>
      <c r="I5" s="119"/>
      <c r="J5" s="114"/>
      <c r="P5" s="22"/>
      <c r="Q5" s="21"/>
      <c r="R5" s="22"/>
      <c r="S5" s="21"/>
      <c r="T5" s="21"/>
      <c r="U5" s="21"/>
    </row>
    <row r="6" spans="1:21" ht="33" customHeight="1">
      <c r="A6" s="463" t="s">
        <v>293</v>
      </c>
      <c r="B6" s="464"/>
      <c r="C6" s="465"/>
      <c r="D6" s="346" t="e">
        <f>AVERAGE(D7:D9)</f>
        <v>#DIV/0!</v>
      </c>
      <c r="E6" s="347" t="e">
        <f>IF(D6="","",IF(D6&gt;1.5,"сформирован",IF(D6&lt;0.5,"не сформирован", "в стадии формирования")))</f>
        <v>#DIV/0!</v>
      </c>
      <c r="F6" s="344"/>
      <c r="G6" s="201"/>
      <c r="H6" s="201"/>
      <c r="I6" s="201"/>
      <c r="J6" s="114"/>
    </row>
    <row r="7" spans="1:21" ht="42.75" customHeight="1">
      <c r="A7" s="479" t="s">
        <v>294</v>
      </c>
      <c r="B7" s="479"/>
      <c r="C7" s="479"/>
      <c r="D7" s="349" t="str">
        <f>INDEX('Социально-коммуникативное разви'!U5:U39,H2,1)</f>
        <v/>
      </c>
      <c r="E7" s="197" t="str">
        <f>INDEX('Социально-коммуникативное разви'!V5:V39,H2,1)</f>
        <v/>
      </c>
      <c r="F7" s="289"/>
      <c r="G7" s="205"/>
      <c r="H7" s="205"/>
      <c r="I7" s="205"/>
      <c r="J7" s="114"/>
    </row>
    <row r="8" spans="1:21" ht="26.25" customHeight="1">
      <c r="A8" s="481" t="s">
        <v>295</v>
      </c>
      <c r="B8" s="481"/>
      <c r="C8" s="481"/>
      <c r="D8" s="349" t="str">
        <f>INDEX('Социально-коммуникативное разви'!AB5:AB39,H2,1)</f>
        <v/>
      </c>
      <c r="E8" s="197" t="str">
        <f>INDEX('Социально-коммуникативное разви'!AC5:AC39,H2,1)</f>
        <v/>
      </c>
      <c r="F8" s="289"/>
      <c r="G8" s="205"/>
      <c r="H8" s="205"/>
      <c r="I8" s="205"/>
      <c r="J8" s="114"/>
    </row>
    <row r="9" spans="1:21" ht="36.75" customHeight="1">
      <c r="A9" s="466" t="s">
        <v>296</v>
      </c>
      <c r="B9" s="466"/>
      <c r="C9" s="466"/>
      <c r="D9" s="349" t="str">
        <f>INDEX('Социально-коммуникативное разви'!AN5:AN39,H2,1)</f>
        <v/>
      </c>
      <c r="E9" s="197" t="str">
        <f>INDEX('Социально-коммуникативное разви'!AO5:AO39,H2,1)</f>
        <v/>
      </c>
      <c r="F9" s="289"/>
      <c r="G9" s="205"/>
      <c r="H9" s="205"/>
      <c r="I9" s="205"/>
      <c r="J9" s="114"/>
    </row>
    <row r="10" spans="1:21" ht="34.5" customHeight="1">
      <c r="A10" s="475" t="s">
        <v>297</v>
      </c>
      <c r="B10" s="475"/>
      <c r="C10" s="475"/>
      <c r="D10" s="348" t="e">
        <f>AVERAGE(D11:D15)</f>
        <v>#DIV/0!</v>
      </c>
      <c r="E10" s="485" t="e">
        <f>IF(D10="","",IF(D10&gt;1.5,"сформирован",IF(D10&lt;0.5,"не сформирован", "в стадии формирования")))</f>
        <v>#DIV/0!</v>
      </c>
      <c r="F10" s="485"/>
      <c r="G10" s="202"/>
      <c r="H10" s="202"/>
      <c r="I10" s="202"/>
      <c r="J10" s="114"/>
    </row>
    <row r="11" spans="1:21" ht="29.25" customHeight="1">
      <c r="A11" s="480" t="s">
        <v>124</v>
      </c>
      <c r="B11" s="480"/>
      <c r="C11" s="480"/>
      <c r="D11" s="349" t="str">
        <f>INDEX('Познавательное развитие'!G5:G39,H2,1)</f>
        <v/>
      </c>
      <c r="E11" s="197" t="str">
        <f>INDEX('Познавательное развитие'!H5:H39,H2,1)</f>
        <v/>
      </c>
      <c r="F11" s="290" t="str">
        <f>IF(C23="","",IF(C23="низкий",[3]Лист1!C2,IF(C23="средний",[3]Лист1!B2,[3]Лист1!A2)))</f>
        <v/>
      </c>
      <c r="G11" s="120"/>
      <c r="H11" s="120"/>
      <c r="I11" s="120"/>
      <c r="J11" s="114"/>
    </row>
    <row r="12" spans="1:21" ht="28.5" customHeight="1">
      <c r="A12" s="466" t="s">
        <v>141</v>
      </c>
      <c r="B12" s="466"/>
      <c r="C12" s="466"/>
      <c r="D12" s="349" t="str">
        <f>INDEX('Познавательное развитие'!N5:N39,H2,1)</f>
        <v/>
      </c>
      <c r="E12" s="197" t="str">
        <f>INDEX('Познавательное развитие'!O5:O39,H2,1)</f>
        <v/>
      </c>
      <c r="F12" s="290"/>
      <c r="G12" s="120"/>
      <c r="H12" s="120"/>
      <c r="I12" s="120"/>
      <c r="J12" s="114"/>
    </row>
    <row r="13" spans="1:21" ht="29.25" customHeight="1">
      <c r="A13" s="466" t="str">
        <f>'[3]сводная по группе'!J3</f>
        <v>Конструирование</v>
      </c>
      <c r="B13" s="466"/>
      <c r="C13" s="466"/>
      <c r="D13" s="349" t="str">
        <f>INDEX('Познавательное развитие'!Q5:Q39,H2,1)</f>
        <v/>
      </c>
      <c r="E13" s="197" t="str">
        <f>INDEX('Познавательное развитие'!R5:R39,H2,1)</f>
        <v/>
      </c>
      <c r="F13" s="290"/>
      <c r="G13" s="120"/>
      <c r="H13" s="120"/>
      <c r="I13" s="120"/>
      <c r="J13" s="114"/>
    </row>
    <row r="14" spans="1:21" ht="29.25" customHeight="1">
      <c r="A14" s="480" t="s">
        <v>143</v>
      </c>
      <c r="B14" s="480"/>
      <c r="C14" s="480"/>
      <c r="D14" s="350" t="str">
        <f>INDEX('Познавательное развитие'!X5:X39,H2,1)</f>
        <v/>
      </c>
      <c r="E14" s="197" t="str">
        <f>INDEX('Познавательное развитие'!Y5:Y39,H2,1)</f>
        <v/>
      </c>
      <c r="F14" s="290"/>
      <c r="G14" s="120"/>
      <c r="H14" s="120"/>
      <c r="I14" s="120"/>
      <c r="J14" s="114"/>
    </row>
    <row r="15" spans="1:21" ht="27.75" customHeight="1">
      <c r="A15" s="466" t="str">
        <f>'[3]сводная по группе'!L3</f>
        <v>Развитие элементарных математических представлений</v>
      </c>
      <c r="B15" s="466"/>
      <c r="C15" s="466"/>
      <c r="D15" s="349" t="str">
        <f>INDEX('Познавательное развитие'!AM5:AM39,H2,1)</f>
        <v/>
      </c>
      <c r="E15" s="197" t="str">
        <f>INDEX('Познавательное развитие'!AN5:AN39,H2,1)</f>
        <v/>
      </c>
      <c r="F15" s="290"/>
      <c r="G15" s="120"/>
      <c r="H15" s="120"/>
      <c r="I15" s="120"/>
      <c r="J15" s="114"/>
    </row>
    <row r="16" spans="1:21" ht="32.25" customHeight="1">
      <c r="A16" s="482" t="s">
        <v>298</v>
      </c>
      <c r="B16" s="483"/>
      <c r="C16" s="484"/>
      <c r="D16" s="351" t="e">
        <f>AVERAGE(D17:D19)</f>
        <v>#DIV/0!</v>
      </c>
      <c r="E16" s="471" t="e">
        <f>IF(D16="","",IF(D16&gt;1.5,"сформирован",IF(D16&lt;0.5,"не сформирован", "в стадии формирования")))</f>
        <v>#DIV/0!</v>
      </c>
      <c r="F16" s="472"/>
      <c r="G16" s="203"/>
      <c r="H16" s="201"/>
      <c r="I16" s="201"/>
      <c r="J16" s="114"/>
    </row>
    <row r="17" spans="1:10" ht="40.5" customHeight="1">
      <c r="A17" s="466" t="s">
        <v>145</v>
      </c>
      <c r="B17" s="466"/>
      <c r="C17" s="466"/>
      <c r="D17" s="352" t="str">
        <f>INDEX('Художественно-эстетическое разв'!R5:R39,H2,1)</f>
        <v/>
      </c>
      <c r="E17" s="197" t="str">
        <f>INDEX('Художественно-эстетическое разв'!S5:S39,H2,1)</f>
        <v/>
      </c>
      <c r="F17" s="291"/>
      <c r="G17" s="168"/>
      <c r="H17" s="168"/>
      <c r="I17" s="168"/>
      <c r="J17" s="114"/>
    </row>
    <row r="18" spans="1:10" ht="36" customHeight="1">
      <c r="A18" s="466" t="s">
        <v>299</v>
      </c>
      <c r="B18" s="466"/>
      <c r="C18" s="466"/>
      <c r="D18" s="352" t="str">
        <f>INDEX('Художественно-эстетическое разв'!AB5:AB39,H2,1)</f>
        <v/>
      </c>
      <c r="E18" s="197" t="str">
        <f>INDEX('Художественно-эстетическое разв'!AC5:AC39,H2,1)</f>
        <v/>
      </c>
      <c r="F18" s="291"/>
      <c r="G18" s="168"/>
      <c r="H18" s="168"/>
      <c r="I18" s="168"/>
      <c r="J18" s="114"/>
    </row>
    <row r="19" spans="1:10" ht="28.5" customHeight="1">
      <c r="A19" s="466" t="s">
        <v>300</v>
      </c>
      <c r="B19" s="466"/>
      <c r="C19" s="466"/>
      <c r="D19" s="352" t="str">
        <f>INDEX('Художественно-эстетическое разв'!AG5:AG39,H2,1)</f>
        <v/>
      </c>
      <c r="E19" s="197" t="str">
        <f>INDEX('Художественно-эстетическое разв'!AH5:AH39,H2,1)</f>
        <v/>
      </c>
      <c r="F19" s="291"/>
      <c r="G19" s="168"/>
      <c r="H19" s="168"/>
      <c r="I19" s="168"/>
      <c r="J19" s="114"/>
    </row>
    <row r="20" spans="1:10" ht="39" customHeight="1">
      <c r="A20" s="475" t="s">
        <v>301</v>
      </c>
      <c r="B20" s="475"/>
      <c r="C20" s="475"/>
      <c r="D20" s="348" t="e">
        <f>AVERAGE(D21:D22)</f>
        <v>#DIV/0!</v>
      </c>
      <c r="E20" s="473" t="e">
        <f>IF(D20="","",IF(D20&gt;1.5,"сформирован",IF(D20&lt;0.5,"не сформирован", "в стадии формирования")))</f>
        <v>#DIV/0!</v>
      </c>
      <c r="F20" s="473"/>
      <c r="G20" s="202"/>
      <c r="H20" s="202"/>
      <c r="I20" s="202"/>
      <c r="J20" s="114"/>
    </row>
    <row r="21" spans="1:10" ht="31.5" customHeight="1">
      <c r="A21" s="466" t="s">
        <v>147</v>
      </c>
      <c r="B21" s="466"/>
      <c r="C21" s="466"/>
      <c r="D21" s="352" t="str">
        <f>INDEX('Речевое развитие'!Q4:Q39,H2,1)</f>
        <v/>
      </c>
      <c r="E21" s="206" t="str">
        <f>INDEX('Речевое развитие'!R4:R39,H2,1)</f>
        <v/>
      </c>
      <c r="F21" s="291"/>
      <c r="G21" s="168"/>
      <c r="H21" s="168"/>
      <c r="I21" s="168"/>
      <c r="J21" s="114"/>
    </row>
    <row r="22" spans="1:10" ht="36" customHeight="1">
      <c r="A22" s="466" t="s">
        <v>302</v>
      </c>
      <c r="B22" s="466"/>
      <c r="C22" s="466"/>
      <c r="D22" s="352" t="str">
        <f>INDEX('Речевое развитие'!Y4:Y39,H2,1)</f>
        <v/>
      </c>
      <c r="E22" s="207" t="str">
        <f>INDEX('Речевое развитие'!Z4:Z39,H2,1)</f>
        <v/>
      </c>
      <c r="F22" s="291"/>
      <c r="G22" s="168"/>
      <c r="H22" s="168"/>
      <c r="I22" s="168"/>
      <c r="J22" s="114"/>
    </row>
    <row r="23" spans="1:10" ht="41.25" customHeight="1">
      <c r="A23" s="475" t="s">
        <v>303</v>
      </c>
      <c r="B23" s="475"/>
      <c r="C23" s="475"/>
      <c r="D23" s="348" t="e">
        <f>AVERAGE(D24:D25)</f>
        <v>#DIV/0!</v>
      </c>
      <c r="E23" s="474" t="e">
        <f>IF(D23="","",IF(D23&gt;1.5,"сформирован",IF(D23&lt;0.5,"не сформирован", "в стадии формирования")))</f>
        <v>#DIV/0!</v>
      </c>
      <c r="F23" s="474"/>
      <c r="G23" s="204"/>
      <c r="H23" s="204"/>
      <c r="I23" s="204"/>
      <c r="J23" s="114"/>
    </row>
    <row r="24" spans="1:10" ht="30" customHeight="1">
      <c r="A24" s="476" t="s">
        <v>149</v>
      </c>
      <c r="B24" s="477"/>
      <c r="C24" s="353"/>
      <c r="D24" s="355" t="str">
        <f>INDEX('Физическое развитие'!V4:V39,H2,1)</f>
        <v/>
      </c>
      <c r="E24" s="345" t="str">
        <f>INDEX('Физическое развитие'!W4:W39,H2,1)</f>
        <v/>
      </c>
      <c r="F24" s="342"/>
      <c r="G24" s="169"/>
      <c r="H24" s="169"/>
      <c r="I24" s="169"/>
      <c r="J24" s="114"/>
    </row>
    <row r="25" spans="1:10" ht="33" customHeight="1">
      <c r="A25" s="466" t="s">
        <v>304</v>
      </c>
      <c r="B25" s="466"/>
      <c r="C25" s="466"/>
      <c r="D25" s="354" t="str">
        <f>INDEX('Физическое развитие'!AA4:AA39,H2,1)</f>
        <v/>
      </c>
      <c r="E25" s="343" t="str">
        <f>INDEX('Физическое развитие'!AB4:AB39,H2,1)</f>
        <v/>
      </c>
      <c r="F25" s="291"/>
      <c r="G25" s="169"/>
      <c r="H25" s="169"/>
      <c r="I25" s="169"/>
      <c r="J25" s="114"/>
    </row>
    <row r="26" spans="1:10" ht="15.75">
      <c r="A26" s="196"/>
      <c r="B26" s="196"/>
      <c r="C26" s="196"/>
      <c r="D26" s="196"/>
      <c r="E26" s="196"/>
      <c r="F26" s="185"/>
      <c r="G26" s="113"/>
      <c r="H26" s="113"/>
      <c r="I26" s="113"/>
      <c r="J26" s="114"/>
    </row>
    <row r="27" spans="1:10" ht="15.75">
      <c r="A27" s="113"/>
      <c r="B27" s="113"/>
      <c r="C27" s="78"/>
      <c r="D27" s="185"/>
      <c r="E27" s="185"/>
      <c r="F27" s="78"/>
      <c r="G27" s="113"/>
      <c r="H27" s="113"/>
      <c r="I27" s="113"/>
      <c r="J27" s="114"/>
    </row>
    <row r="28" spans="1:10" ht="15.75">
      <c r="A28" s="113"/>
      <c r="B28" s="113"/>
      <c r="C28" s="196"/>
      <c r="D28" s="188"/>
      <c r="E28" s="78"/>
      <c r="F28" s="113"/>
      <c r="G28" s="113"/>
      <c r="H28" s="113"/>
      <c r="I28" s="113"/>
      <c r="J28" s="114"/>
    </row>
    <row r="29" spans="1:10" ht="15.75">
      <c r="A29" s="113"/>
      <c r="B29" s="113"/>
      <c r="C29" s="196"/>
      <c r="D29" s="78"/>
      <c r="E29" s="113"/>
      <c r="F29" s="113"/>
      <c r="G29" s="113"/>
      <c r="H29" s="113"/>
      <c r="I29" s="113"/>
      <c r="J29" s="114"/>
    </row>
    <row r="30" spans="1:10" ht="15.75">
      <c r="A30" s="113"/>
      <c r="B30" s="113"/>
      <c r="C30" s="185"/>
      <c r="D30" s="78"/>
      <c r="E30" s="113"/>
      <c r="F30" s="113"/>
      <c r="G30" s="113"/>
      <c r="H30" s="113"/>
      <c r="I30" s="113"/>
      <c r="J30" s="114"/>
    </row>
    <row r="31" spans="1:10" ht="15.75">
      <c r="A31" s="113"/>
      <c r="B31" s="113"/>
      <c r="C31" s="188"/>
      <c r="D31" s="78"/>
      <c r="E31" s="113"/>
      <c r="F31" s="113"/>
      <c r="G31" s="113"/>
      <c r="H31" s="113"/>
      <c r="I31" s="113"/>
      <c r="J31" s="114"/>
    </row>
    <row r="32" spans="1:10" ht="15.75">
      <c r="A32" s="78"/>
      <c r="B32" s="78"/>
      <c r="C32" s="78"/>
      <c r="D32" s="78"/>
      <c r="E32" s="113"/>
      <c r="F32" s="113"/>
      <c r="G32" s="113"/>
      <c r="H32" s="113"/>
      <c r="I32" s="113"/>
      <c r="J32" s="114"/>
    </row>
    <row r="33" spans="1:10" ht="15.75">
      <c r="A33" s="78"/>
      <c r="B33" s="78"/>
      <c r="C33" s="78"/>
      <c r="D33" s="78"/>
      <c r="E33" s="113"/>
      <c r="F33" s="113"/>
      <c r="G33" s="113"/>
      <c r="H33" s="113"/>
      <c r="I33" s="113"/>
      <c r="J33" s="114"/>
    </row>
    <row r="34" spans="1:10" ht="15.75">
      <c r="A34" s="78"/>
      <c r="B34" s="78"/>
      <c r="C34" s="78"/>
      <c r="D34" s="78"/>
      <c r="E34" s="113"/>
      <c r="F34" s="113"/>
      <c r="G34" s="113"/>
      <c r="H34" s="113"/>
      <c r="I34" s="113"/>
      <c r="J34" s="114"/>
    </row>
    <row r="35" spans="1:10" ht="15.75">
      <c r="A35" s="78"/>
      <c r="B35" s="78"/>
      <c r="C35" s="78"/>
      <c r="D35" s="185"/>
      <c r="E35" s="113"/>
      <c r="F35" s="113"/>
      <c r="G35" s="113"/>
      <c r="H35" s="113"/>
      <c r="I35" s="113"/>
      <c r="J35" s="114"/>
    </row>
    <row r="36" spans="1:10" ht="15.75">
      <c r="A36" s="78"/>
      <c r="B36" s="78"/>
      <c r="C36" s="78"/>
      <c r="D36" s="113"/>
      <c r="E36" s="113"/>
      <c r="F36" s="113"/>
      <c r="G36" s="113"/>
      <c r="H36" s="113"/>
      <c r="I36" s="113"/>
      <c r="J36" s="114"/>
    </row>
    <row r="37" spans="1:10" ht="15.75">
      <c r="A37" s="78"/>
      <c r="B37" s="78"/>
      <c r="C37" s="78"/>
      <c r="D37" s="113"/>
      <c r="E37" s="113"/>
      <c r="F37" s="113"/>
      <c r="G37" s="113"/>
      <c r="H37" s="113"/>
      <c r="I37" s="113"/>
      <c r="J37" s="114"/>
    </row>
    <row r="38" spans="1:10">
      <c r="A38" s="478"/>
      <c r="B38" s="478"/>
      <c r="C38" s="478"/>
      <c r="D38" s="113"/>
      <c r="E38" s="113"/>
      <c r="F38" s="113"/>
      <c r="G38" s="113"/>
      <c r="H38" s="113"/>
      <c r="I38" s="113"/>
      <c r="J38" s="114"/>
    </row>
    <row r="39" spans="1:10">
      <c r="A39" s="200"/>
      <c r="B39" s="200"/>
      <c r="C39" s="113"/>
      <c r="D39" s="113"/>
      <c r="E39" s="113"/>
      <c r="F39" s="113"/>
      <c r="G39" s="113"/>
      <c r="H39" s="113"/>
      <c r="I39" s="113"/>
      <c r="J39" s="114"/>
    </row>
    <row r="40" spans="1:10">
      <c r="A40" s="113"/>
      <c r="B40" s="113"/>
      <c r="C40" s="113"/>
      <c r="D40" s="113"/>
      <c r="E40" s="113"/>
      <c r="F40" s="113"/>
      <c r="G40" s="113"/>
      <c r="H40" s="113"/>
      <c r="I40" s="113"/>
      <c r="J40" s="114"/>
    </row>
    <row r="41" spans="1:10">
      <c r="A41" s="113"/>
      <c r="B41" s="113"/>
      <c r="C41" s="113"/>
      <c r="D41" s="113"/>
      <c r="E41" s="113"/>
      <c r="F41" s="113"/>
      <c r="G41" s="113"/>
      <c r="H41" s="113"/>
      <c r="I41" s="113"/>
      <c r="J41" s="114"/>
    </row>
    <row r="42" spans="1:10">
      <c r="A42" s="113"/>
      <c r="B42" s="113"/>
      <c r="C42" s="113"/>
      <c r="D42" s="113"/>
      <c r="E42" s="113"/>
      <c r="F42" s="113"/>
      <c r="G42" s="113"/>
      <c r="H42" s="113"/>
      <c r="I42" s="113"/>
      <c r="J42" s="114"/>
    </row>
  </sheetData>
  <sheetProtection password="CC6F" sheet="1" objects="1" scenarios="1" selectLockedCells="1"/>
  <mergeCells count="32">
    <mergeCell ref="A17:C17"/>
    <mergeCell ref="A18:C18"/>
    <mergeCell ref="A19:C19"/>
    <mergeCell ref="A20:C20"/>
    <mergeCell ref="A21:C21"/>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E16:F16"/>
    <mergeCell ref="E20:F20"/>
    <mergeCell ref="E23:F23"/>
    <mergeCell ref="S2:U2"/>
    <mergeCell ref="P2:R2"/>
    <mergeCell ref="A6:C6"/>
    <mergeCell ref="A9:C9"/>
    <mergeCell ref="B2:F2"/>
    <mergeCell ref="B3:E3"/>
    <mergeCell ref="D4:E4"/>
    <mergeCell ref="D5:E5"/>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DQ44"/>
  <sheetViews>
    <sheetView topLeftCell="BY3" zoomScale="70" zoomScaleNormal="70" workbookViewId="0">
      <selection activeCell="K36" sqref="K36"/>
    </sheetView>
  </sheetViews>
  <sheetFormatPr defaultColWidth="9.140625" defaultRowHeight="1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c r="A1" s="449" t="s">
        <v>281</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X1" s="236"/>
      <c r="DB1" s="236"/>
    </row>
    <row r="2" spans="1:121" s="319" customFormat="1" ht="96" customHeight="1">
      <c r="A2" s="444" t="str">
        <f>список!A1</f>
        <v>№</v>
      </c>
      <c r="B2" s="444" t="str">
        <f>список!B1</f>
        <v>Фамилия, имя воспитанника</v>
      </c>
      <c r="C2" s="444" t="str">
        <f>список!C1</f>
        <v xml:space="preserve">дата </v>
      </c>
      <c r="D2" s="488" t="s">
        <v>283</v>
      </c>
      <c r="E2" s="487"/>
      <c r="F2" s="487"/>
      <c r="G2" s="487"/>
      <c r="H2" s="487"/>
      <c r="I2" s="487"/>
      <c r="J2" s="487"/>
      <c r="K2" s="487"/>
      <c r="L2" s="317"/>
      <c r="M2" s="318"/>
      <c r="N2" s="488" t="s">
        <v>282</v>
      </c>
      <c r="O2" s="487"/>
      <c r="P2" s="487"/>
      <c r="Q2" s="487"/>
      <c r="R2" s="487"/>
      <c r="S2" s="487"/>
      <c r="T2" s="487"/>
      <c r="U2" s="487"/>
      <c r="V2" s="487"/>
      <c r="W2" s="317"/>
      <c r="X2" s="318"/>
      <c r="Y2" s="486" t="s">
        <v>284</v>
      </c>
      <c r="Z2" s="487"/>
      <c r="AA2" s="487"/>
      <c r="AB2" s="487"/>
      <c r="AC2" s="487"/>
      <c r="AD2" s="487"/>
      <c r="AE2" s="487"/>
      <c r="AF2" s="487"/>
      <c r="AG2" s="317"/>
      <c r="AH2" s="318"/>
      <c r="AI2" s="486" t="s">
        <v>285</v>
      </c>
      <c r="AJ2" s="487"/>
      <c r="AK2" s="487"/>
      <c r="AL2" s="487"/>
      <c r="AM2" s="487"/>
      <c r="AN2" s="487"/>
      <c r="AO2" s="487"/>
      <c r="AP2" s="487"/>
      <c r="AQ2" s="317"/>
      <c r="AR2" s="318"/>
      <c r="AS2" s="486" t="s">
        <v>286</v>
      </c>
      <c r="AT2" s="487"/>
      <c r="AU2" s="487"/>
      <c r="AV2" s="487"/>
      <c r="AW2" s="487"/>
      <c r="AX2" s="487"/>
      <c r="AY2" s="487"/>
      <c r="AZ2" s="487"/>
      <c r="BA2" s="487"/>
      <c r="BB2" s="487"/>
      <c r="BC2" s="487"/>
      <c r="BD2" s="487"/>
      <c r="BE2" s="487"/>
      <c r="BF2" s="317"/>
      <c r="BG2" s="318"/>
      <c r="BH2" s="486" t="s">
        <v>287</v>
      </c>
      <c r="BI2" s="487"/>
      <c r="BJ2" s="487"/>
      <c r="BK2" s="487"/>
      <c r="BL2" s="487"/>
      <c r="BM2" s="487"/>
      <c r="BN2" s="487"/>
      <c r="BO2" s="487"/>
      <c r="BP2" s="487"/>
      <c r="BQ2" s="487"/>
      <c r="BR2" s="487"/>
      <c r="BS2" s="487"/>
      <c r="BT2" s="487"/>
      <c r="BU2" s="487"/>
      <c r="BV2" s="487"/>
      <c r="BW2" s="487"/>
      <c r="BX2" s="317"/>
      <c r="BY2" s="318"/>
      <c r="BZ2" s="487" t="s">
        <v>342</v>
      </c>
      <c r="CA2" s="487"/>
      <c r="CB2" s="487"/>
      <c r="CC2" s="487"/>
      <c r="CD2" s="487"/>
      <c r="CE2" s="487"/>
      <c r="CF2" s="487"/>
      <c r="CG2" s="487"/>
      <c r="CH2" s="487"/>
      <c r="CI2" s="487"/>
      <c r="CJ2" s="487"/>
      <c r="CK2" s="487"/>
      <c r="CL2" s="487"/>
      <c r="CM2" s="487"/>
      <c r="CN2" s="487"/>
      <c r="CO2" s="487"/>
      <c r="CP2" s="487"/>
      <c r="CQ2" s="487"/>
      <c r="CR2" s="487"/>
      <c r="CS2" s="487"/>
      <c r="CT2" s="487"/>
      <c r="CU2" s="487"/>
      <c r="CV2" s="487"/>
      <c r="CW2" s="487"/>
      <c r="CX2" s="487"/>
      <c r="CY2" s="487"/>
      <c r="CZ2" s="487"/>
      <c r="DA2" s="487"/>
      <c r="DB2" s="317"/>
      <c r="DC2" s="318"/>
      <c r="DD2" s="489"/>
      <c r="DE2" s="490"/>
      <c r="DF2" s="490"/>
      <c r="DG2" s="490"/>
      <c r="DH2" s="490"/>
      <c r="DI2" s="490"/>
      <c r="DJ2" s="490"/>
      <c r="DK2" s="490"/>
      <c r="DL2" s="490"/>
      <c r="DM2" s="490"/>
      <c r="DN2" s="490"/>
      <c r="DO2" s="490"/>
    </row>
    <row r="3" spans="1:121" ht="210" customHeight="1" thickBot="1">
      <c r="A3" s="445"/>
      <c r="B3" s="445"/>
      <c r="C3" s="445"/>
      <c r="D3" s="314" t="s">
        <v>171</v>
      </c>
      <c r="E3" s="315" t="s">
        <v>175</v>
      </c>
      <c r="F3" s="316" t="s">
        <v>176</v>
      </c>
      <c r="G3" s="316" t="s">
        <v>308</v>
      </c>
      <c r="H3" s="316"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20"/>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c r="A4" s="156">
        <f>список!A2</f>
        <v>1</v>
      </c>
      <c r="B4" s="153" t="str">
        <f>IF(список!B2="","",список!B2)</f>
        <v/>
      </c>
      <c r="C4" s="154" t="str">
        <f>IF(список!C2="","",список!C2)</f>
        <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c r="A5" s="155">
        <f>список!A3</f>
        <v>2</v>
      </c>
      <c r="B5" s="153" t="str">
        <f>IF(список!B3="","",список!B3)</f>
        <v/>
      </c>
      <c r="C5" s="149">
        <f>IF(список!C3="","",список!C3)</f>
        <v>0</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c r="A6" s="155">
        <f>список!A4</f>
        <v>3</v>
      </c>
      <c r="B6" s="153" t="str">
        <f>IF(список!B4="","",список!B4)</f>
        <v/>
      </c>
      <c r="C6" s="149">
        <f>IF(список!C4="","",список!C4)</f>
        <v>0</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c r="A7" s="155">
        <f>список!A5</f>
        <v>4</v>
      </c>
      <c r="B7" s="153" t="str">
        <f>IF(список!B5="","",список!B5)</f>
        <v/>
      </c>
      <c r="C7" s="149">
        <f>IF(список!C5="","",список!C5)</f>
        <v>0</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c r="A8" s="155">
        <f>список!A6</f>
        <v>5</v>
      </c>
      <c r="B8" s="153" t="str">
        <f>IF(список!B6="","",список!B6)</f>
        <v/>
      </c>
      <c r="C8" s="149">
        <f>IF(список!C6="","",список!C6)</f>
        <v>0</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c r="A9" s="155">
        <f>список!A7</f>
        <v>6</v>
      </c>
      <c r="B9" s="153" t="str">
        <f>IF(список!B7="","",список!B7)</f>
        <v/>
      </c>
      <c r="C9" s="149">
        <f>IF(список!C7="","",список!C7)</f>
        <v>0</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c r="A10" s="155">
        <f>список!A8</f>
        <v>7</v>
      </c>
      <c r="B10" s="153" t="str">
        <f>IF(список!B8="","",список!B8)</f>
        <v/>
      </c>
      <c r="C10" s="149">
        <f>IF(список!C8="","",список!C8)</f>
        <v>0</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c r="A11" s="155">
        <f>список!A9</f>
        <v>8</v>
      </c>
      <c r="B11" s="153" t="str">
        <f>IF(список!B9="","",список!B9)</f>
        <v/>
      </c>
      <c r="C11" s="149">
        <f>IF(список!C9="","",список!C9)</f>
        <v>0</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c r="A12" s="155">
        <f>список!A10</f>
        <v>9</v>
      </c>
      <c r="B12" s="153" t="str">
        <f>IF(список!B10="","",список!B10)</f>
        <v/>
      </c>
      <c r="C12" s="149">
        <f>IF(список!C10="","",список!C10)</f>
        <v>0</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c r="A13" s="155">
        <f>список!A11</f>
        <v>10</v>
      </c>
      <c r="B13" s="153" t="str">
        <f>IF(список!B11="","",список!B11)</f>
        <v/>
      </c>
      <c r="C13" s="149">
        <f>IF(список!C11="","",список!C11)</f>
        <v>0</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c r="A14" s="155">
        <f>список!A12</f>
        <v>11</v>
      </c>
      <c r="B14" s="153" t="str">
        <f>IF(список!B12="","",список!B12)</f>
        <v/>
      </c>
      <c r="C14" s="149">
        <f>IF(список!C12="","",список!C12)</f>
        <v>0</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c r="A15" s="155">
        <f>список!A13</f>
        <v>12</v>
      </c>
      <c r="B15" s="153" t="str">
        <f>IF(список!B13="","",список!B13)</f>
        <v/>
      </c>
      <c r="C15" s="149">
        <f>IF(список!C13="","",список!C13)</f>
        <v>0</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c r="A16" s="155">
        <f>список!A14</f>
        <v>13</v>
      </c>
      <c r="B16" s="153" t="str">
        <f>IF(список!B14="","",список!B14)</f>
        <v/>
      </c>
      <c r="C16" s="149">
        <f>IF(список!C14="","",список!C14)</f>
        <v>0</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c r="A17" s="155">
        <f>список!A15</f>
        <v>14</v>
      </c>
      <c r="B17" s="153" t="str">
        <f>IF(список!B15="","",список!B15)</f>
        <v/>
      </c>
      <c r="C17" s="149">
        <f>IF(список!C15="","",список!C15)</f>
        <v>0</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c r="A18" s="155">
        <f>список!A16</f>
        <v>15</v>
      </c>
      <c r="B18" s="153" t="str">
        <f>IF(список!B16="","",список!B16)</f>
        <v/>
      </c>
      <c r="C18" s="149">
        <f>IF(список!C16="","",список!C16)</f>
        <v>0</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c r="A19" s="155">
        <f>список!A17</f>
        <v>16</v>
      </c>
      <c r="B19" s="153" t="str">
        <f>IF(список!B17="","",список!B17)</f>
        <v/>
      </c>
      <c r="C19" s="149">
        <f>IF(список!C17="","",список!C17)</f>
        <v>0</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c r="A20" s="155">
        <f>список!A18</f>
        <v>17</v>
      </c>
      <c r="B20" s="153" t="str">
        <f>IF(список!B18="","",список!B18)</f>
        <v/>
      </c>
      <c r="C20" s="149">
        <f>IF(список!C18="","",список!C18)</f>
        <v>0</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c r="A21" s="155">
        <f>список!A19</f>
        <v>18</v>
      </c>
      <c r="B21" s="153" t="str">
        <f>IF(список!B19="","",список!B19)</f>
        <v/>
      </c>
      <c r="C21" s="149">
        <f>IF(список!C19="","",список!C19)</f>
        <v>0</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c r="A22" s="155">
        <f>список!A20</f>
        <v>19</v>
      </c>
      <c r="B22" s="153" t="str">
        <f>IF(список!B20="","",список!B20)</f>
        <v/>
      </c>
      <c r="C22" s="149">
        <f>IF(список!C20="","",список!C20)</f>
        <v>0</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c r="A23" s="155">
        <f>список!A21</f>
        <v>20</v>
      </c>
      <c r="B23" s="153" t="str">
        <f>IF(список!B21="","",список!B21)</f>
        <v/>
      </c>
      <c r="C23" s="149">
        <f>IF(список!C21="","",список!C21)</f>
        <v>0</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c r="A24" s="155">
        <f>список!A22</f>
        <v>21</v>
      </c>
      <c r="B24" s="153" t="str">
        <f>IF(список!B22="","",список!B22)</f>
        <v/>
      </c>
      <c r="C24" s="149">
        <f>IF(список!C22="","",список!C22)</f>
        <v>0</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c r="A25" s="155">
        <f>список!A23</f>
        <v>22</v>
      </c>
      <c r="B25" s="153" t="str">
        <f>IF(список!B23="","",список!B23)</f>
        <v/>
      </c>
      <c r="C25" s="149">
        <f>IF(список!C23="","",список!C23)</f>
        <v>0</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c r="A26" s="155">
        <f>список!A24</f>
        <v>23</v>
      </c>
      <c r="B26" s="153" t="str">
        <f>IF(список!B24="","",список!B24)</f>
        <v/>
      </c>
      <c r="C26" s="149">
        <f>IF(список!C24="","",список!C24)</f>
        <v>0</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c r="A27" s="155">
        <f>список!A25</f>
        <v>24</v>
      </c>
      <c r="B27" s="153" t="str">
        <f>IF(список!B25="","",список!B25)</f>
        <v/>
      </c>
      <c r="C27" s="149">
        <f>IF(список!C25="","",список!C25)</f>
        <v>0</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c r="A28" s="155">
        <f>список!A26</f>
        <v>25</v>
      </c>
      <c r="B28" s="153" t="str">
        <f>IF(список!B26="","",список!B26)</f>
        <v/>
      </c>
      <c r="C28" s="149">
        <f>IF(список!C26="","",список!C26)</f>
        <v>0</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c r="A29" s="155">
        <f>список!A27</f>
        <v>26</v>
      </c>
      <c r="B29" s="153" t="str">
        <f>IF(список!B27="","",список!B27)</f>
        <v/>
      </c>
      <c r="C29" s="149">
        <f>IF(список!C27="","",список!C27)</f>
        <v>0</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c r="A30" s="155">
        <f>список!A28</f>
        <v>27</v>
      </c>
      <c r="B30" s="153" t="str">
        <f>IF(список!B28="","",список!B28)</f>
        <v/>
      </c>
      <c r="C30" s="149">
        <f>IF(список!C28="","",список!C28)</f>
        <v>0</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c r="A31" s="155">
        <f>список!A29</f>
        <v>28</v>
      </c>
      <c r="B31" s="153" t="str">
        <f>IF(список!B29="","",список!B29)</f>
        <v/>
      </c>
      <c r="C31" s="149">
        <f>IF(список!C29="","",список!C29)</f>
        <v>0</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c r="A32" s="155">
        <f>список!A30</f>
        <v>29</v>
      </c>
      <c r="B32" s="153" t="str">
        <f>IF(список!B30="","",список!B30)</f>
        <v/>
      </c>
      <c r="C32" s="149">
        <f>IF(список!C30="","",список!C30)</f>
        <v>0</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c r="A33" s="155">
        <f>список!A31</f>
        <v>30</v>
      </c>
      <c r="B33" s="153" t="str">
        <f>IF(список!B31="","",список!B31)</f>
        <v/>
      </c>
      <c r="C33" s="149">
        <f>IF(список!C31="","",список!C31)</f>
        <v>0</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c r="A34" s="155">
        <f>список!A32</f>
        <v>31</v>
      </c>
      <c r="B34" s="153" t="str">
        <f>IF(список!B32="","",список!B32)</f>
        <v/>
      </c>
      <c r="C34" s="149">
        <f>IF(список!C32="","",список!C32)</f>
        <v>0</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c r="A35" s="155">
        <f>список!A33</f>
        <v>32</v>
      </c>
      <c r="B35" s="153" t="str">
        <f>IF(список!B33="","",список!B33)</f>
        <v/>
      </c>
      <c r="C35" s="149">
        <f>IF(список!C33="","",список!C33)</f>
        <v>0</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c r="A36" s="155">
        <f>список!A34</f>
        <v>33</v>
      </c>
      <c r="B36" s="153" t="str">
        <f>IF(список!B34="","",список!B34)</f>
        <v/>
      </c>
      <c r="C36" s="149">
        <f>IF(список!C34="","",список!C34)</f>
        <v>0</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c r="A37" s="323">
        <f>список!A35</f>
        <v>34</v>
      </c>
      <c r="B37" s="153" t="str">
        <f>IF(список!B35="","",список!B35)</f>
        <v/>
      </c>
      <c r="C37" s="149">
        <f>IF(список!C35="","",список!C35)</f>
        <v>0</v>
      </c>
      <c r="D37" s="325"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5"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5"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5"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5"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6"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4"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5"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2" customFormat="1" ht="15.75" thickBot="1">
      <c r="A38" s="96">
        <f>список!A36</f>
        <v>35</v>
      </c>
      <c r="B38" s="153" t="str">
        <f>IF(список!B36="","",список!B36)</f>
        <v/>
      </c>
      <c r="C38" s="149">
        <f>IF(список!C36="","",список!C36)</f>
        <v>0</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21"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21"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4"/>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P43"/>
  <sheetViews>
    <sheetView topLeftCell="I5" zoomScale="70" zoomScaleNormal="70" workbookViewId="0">
      <selection activeCell="AE28" sqref="AE28"/>
    </sheetView>
  </sheetViews>
  <sheetFormatPr defaultColWidth="9.140625" defaultRowHeight="1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c r="A1" s="362" t="s">
        <v>118</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row>
    <row r="2" spans="1:42" ht="63.75" customHeight="1">
      <c r="A2" s="365" t="str">
        <f>список!A1</f>
        <v>№</v>
      </c>
      <c r="B2" s="366" t="str">
        <f>список!B1</f>
        <v>Фамилия, имя воспитанника</v>
      </c>
      <c r="C2" s="365" t="str">
        <f>список!C1</f>
        <v xml:space="preserve">дата </v>
      </c>
      <c r="D2" s="363" t="s">
        <v>119</v>
      </c>
      <c r="E2" s="363"/>
      <c r="F2" s="363"/>
      <c r="G2" s="363"/>
      <c r="H2" s="363"/>
      <c r="I2" s="363"/>
      <c r="J2" s="363"/>
      <c r="K2" s="363"/>
      <c r="L2" s="363"/>
      <c r="M2" s="363"/>
      <c r="N2" s="363"/>
      <c r="O2" s="363"/>
      <c r="P2" s="363"/>
      <c r="Q2" s="363"/>
      <c r="R2" s="363"/>
      <c r="S2" s="363"/>
      <c r="T2" s="363"/>
      <c r="U2" s="363"/>
      <c r="V2" s="363"/>
      <c r="W2" s="364" t="s">
        <v>121</v>
      </c>
      <c r="X2" s="364"/>
      <c r="Y2" s="364"/>
      <c r="Z2" s="364"/>
      <c r="AA2" s="364"/>
      <c r="AB2" s="364"/>
      <c r="AC2" s="364"/>
      <c r="AD2" s="363" t="s">
        <v>122</v>
      </c>
      <c r="AE2" s="363"/>
      <c r="AF2" s="363"/>
      <c r="AG2" s="363"/>
      <c r="AH2" s="363"/>
      <c r="AI2" s="363"/>
      <c r="AJ2" s="363"/>
      <c r="AK2" s="363"/>
      <c r="AL2" s="363"/>
      <c r="AM2" s="363"/>
      <c r="AN2" s="363"/>
      <c r="AO2" s="363"/>
    </row>
    <row r="3" spans="1:42" ht="18" customHeight="1">
      <c r="A3" s="365"/>
      <c r="B3" s="366"/>
      <c r="C3" s="365"/>
      <c r="D3" s="367" t="s">
        <v>120</v>
      </c>
      <c r="E3" s="367"/>
      <c r="F3" s="367"/>
      <c r="G3" s="367"/>
      <c r="H3" s="367"/>
      <c r="I3" s="367"/>
      <c r="J3" s="367"/>
      <c r="K3" s="367"/>
      <c r="L3" s="367"/>
      <c r="M3" s="367"/>
      <c r="N3" s="367"/>
      <c r="O3" s="367"/>
      <c r="P3" s="367"/>
      <c r="Q3" s="367"/>
      <c r="R3" s="367"/>
      <c r="S3" s="367"/>
      <c r="T3" s="367"/>
      <c r="U3" s="124"/>
      <c r="V3" s="124"/>
      <c r="W3" s="125"/>
      <c r="X3" s="125"/>
      <c r="Y3" s="125"/>
      <c r="Z3" s="125"/>
      <c r="AA3" s="125"/>
      <c r="AB3" s="125"/>
      <c r="AC3" s="125"/>
      <c r="AD3" s="124"/>
      <c r="AE3" s="246"/>
      <c r="AF3" s="124"/>
      <c r="AG3" s="124"/>
      <c r="AH3" s="124"/>
      <c r="AI3" s="124"/>
      <c r="AJ3" s="124"/>
      <c r="AK3" s="124"/>
      <c r="AL3" s="124"/>
      <c r="AM3" s="124"/>
      <c r="AN3" s="124"/>
      <c r="AO3" s="124"/>
    </row>
    <row r="4" spans="1:42" ht="329.25" customHeight="1" thickBot="1">
      <c r="A4" s="365"/>
      <c r="B4" s="366"/>
      <c r="C4" s="365"/>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68" t="s">
        <v>0</v>
      </c>
      <c r="V4" s="368"/>
      <c r="W4" s="139" t="s">
        <v>174</v>
      </c>
      <c r="X4" s="139" t="s">
        <v>175</v>
      </c>
      <c r="Y4" s="139" t="s">
        <v>176</v>
      </c>
      <c r="Z4" s="139" t="s">
        <v>308</v>
      </c>
      <c r="AA4" s="139" t="s">
        <v>309</v>
      </c>
      <c r="AB4" s="368" t="s">
        <v>0</v>
      </c>
      <c r="AC4" s="368"/>
      <c r="AD4" s="139" t="s">
        <v>180</v>
      </c>
      <c r="AE4" s="139" t="s">
        <v>310</v>
      </c>
      <c r="AF4" s="139" t="s">
        <v>181</v>
      </c>
      <c r="AG4" s="139" t="s">
        <v>182</v>
      </c>
      <c r="AH4" s="139" t="s">
        <v>183</v>
      </c>
      <c r="AI4" s="139" t="s">
        <v>184</v>
      </c>
      <c r="AJ4" s="139" t="s">
        <v>185</v>
      </c>
      <c r="AK4" s="139" t="s">
        <v>186</v>
      </c>
      <c r="AL4" s="139" t="s">
        <v>187</v>
      </c>
      <c r="AM4" s="139" t="s">
        <v>188</v>
      </c>
      <c r="AN4" s="368" t="s">
        <v>0</v>
      </c>
      <c r="AO4" s="368"/>
    </row>
    <row r="5" spans="1:42">
      <c r="A5" s="82">
        <f>список!A2</f>
        <v>1</v>
      </c>
      <c r="B5" s="145" t="str">
        <f>IF(список!B2="","",список!B2)</f>
        <v/>
      </c>
      <c r="C5" s="82" t="str">
        <f>IF(список!C2="","",список!C2)</f>
        <v/>
      </c>
      <c r="D5" s="229"/>
      <c r="E5" s="230"/>
      <c r="F5" s="230"/>
      <c r="G5" s="230"/>
      <c r="H5" s="230"/>
      <c r="I5" s="230"/>
      <c r="J5" s="229"/>
      <c r="K5" s="230"/>
      <c r="L5" s="230"/>
      <c r="M5" s="230"/>
      <c r="N5" s="230"/>
      <c r="O5" s="230"/>
      <c r="P5" s="229"/>
      <c r="Q5" s="234"/>
      <c r="R5" s="234"/>
      <c r="S5" s="234"/>
      <c r="T5" s="226"/>
      <c r="U5" s="254" t="str">
        <f>IF(D5="","",IF(E5="","",IF(F5="","",IF(G5="","",IF(H5="","",IF(I5="","",IF(J5="","",IF(K5="","",IF(L5="","",IF(M5="","",IF(N5="","",IF(O5="","",IF(P5="","",IF(Q5="","",IF(R5="","",IF(S5="","",IF(T5="","",SUM(D5:T5)/17)))))))))))))))))</f>
        <v/>
      </c>
      <c r="V5" s="255" t="str">
        <f>IF(U5="","",IF(U5&gt;1.5,"сформирован",IF(U5&lt;0.5,"не сформирован", "в стадии формирования")))</f>
        <v/>
      </c>
      <c r="W5" s="229"/>
      <c r="X5" s="234"/>
      <c r="Y5" s="234"/>
      <c r="Z5" s="234"/>
      <c r="AA5" s="258"/>
      <c r="AB5" s="261" t="str">
        <f>IF(W5="","",IF(X5="","",IF(Y5="","",IF(Z5="","",IF(AA5="","",SUM(W5:AA5)/5)))))</f>
        <v/>
      </c>
      <c r="AC5" s="262" t="str">
        <f>IF(AB5="","",IF(AB5&gt;1.5,"сформирован",IF(AB5&lt;0.5,"не сформирован","в стадии формирования")))</f>
        <v/>
      </c>
      <c r="AD5" s="230"/>
      <c r="AE5" s="230"/>
      <c r="AF5" s="230"/>
      <c r="AG5" s="230"/>
      <c r="AH5" s="230"/>
      <c r="AI5" s="230"/>
      <c r="AJ5" s="230"/>
      <c r="AK5" s="230"/>
      <c r="AL5" s="230"/>
      <c r="AM5" s="258"/>
      <c r="AN5" s="254" t="str">
        <f>IF(AD5="","",IF(AE5="","",IF(AF5="","",IF(AG5="","",IF(AH5="","",IF(AI5="","",IF(AJ5="","",IF(AK5="","",IF(AL5="","",IF(AM5="","",(SUM(AD5:AM5)/10)))))))))))</f>
        <v/>
      </c>
      <c r="AO5" s="265" t="str">
        <f>IF(AN5="","",IF(AN5&gt;1.5,"сформирован",IF(AN5&lt;0.5,"не сформирован", "в стадии формирования")))</f>
        <v/>
      </c>
      <c r="AP5" s="264"/>
    </row>
    <row r="6" spans="1:42">
      <c r="A6" s="82">
        <f>список!A3</f>
        <v>2</v>
      </c>
      <c r="B6" s="145" t="str">
        <f>IF(список!B3="","",список!B3)</f>
        <v/>
      </c>
      <c r="C6" s="82">
        <f>IF(список!C3="","",список!C3)</f>
        <v>0</v>
      </c>
      <c r="D6" s="231"/>
      <c r="E6" s="232"/>
      <c r="F6" s="232"/>
      <c r="G6" s="232"/>
      <c r="H6" s="232"/>
      <c r="I6" s="232"/>
      <c r="J6" s="231"/>
      <c r="K6" s="232"/>
      <c r="L6" s="232"/>
      <c r="M6" s="232"/>
      <c r="N6" s="232"/>
      <c r="O6" s="232"/>
      <c r="P6" s="231"/>
      <c r="Q6" s="235"/>
      <c r="R6" s="235"/>
      <c r="S6" s="233"/>
      <c r="T6" s="226"/>
      <c r="U6" s="256" t="str">
        <f t="shared" ref="U6:U39" si="0">IF(D6="","",IF(E6="","",IF(F6="","",IF(G6="","",IF(H6="","",IF(I6="","",IF(J6="","",IF(K6="","",IF(L6="","",IF(M6="","",IF(N6="","",IF(O6="","",IF(P6="","",IF(Q6="","",IF(R6="","",IF(S6="","",IF(T6="","",SUM(D6:T6)/17)))))))))))))))))</f>
        <v/>
      </c>
      <c r="V6" s="297" t="str">
        <f t="shared" ref="V6:V39" si="1">IF(U6="","",IF(U6&gt;1.5,"сформирован",IF(U6&lt;0.5,"не сформирован", "в стадии формирования")))</f>
        <v/>
      </c>
      <c r="W6" s="231"/>
      <c r="X6" s="235"/>
      <c r="Y6" s="235"/>
      <c r="Z6" s="233"/>
      <c r="AA6" s="259"/>
      <c r="AB6" s="520" t="str">
        <f t="shared" ref="AB6:AB39" si="2">IF(W6="","",IF(X6="","",IF(Y6="","",IF(Z6="","",IF(AA6="","",SUM(W6:AA6)/5)))))</f>
        <v/>
      </c>
      <c r="AC6" s="263" t="str">
        <f t="shared" ref="AC6:AC39" si="3">IF(AB6="","",IF(AB6&gt;1.5,"сформирован",IF(AB6&lt;0.5,"не сформирован","в стадии формирования")))</f>
        <v/>
      </c>
      <c r="AD6" s="232"/>
      <c r="AE6" s="232"/>
      <c r="AF6" s="232"/>
      <c r="AG6" s="232"/>
      <c r="AH6" s="232"/>
      <c r="AI6" s="232"/>
      <c r="AJ6" s="232"/>
      <c r="AK6" s="232"/>
      <c r="AL6" s="232"/>
      <c r="AM6" s="259"/>
      <c r="AN6" s="256" t="str">
        <f t="shared" ref="AN6:AN39" si="4">IF(AD6="","",IF(AE6="","",IF(AF6="","",IF(AG6="","",IF(AH6="","",IF(AI6="","",IF(AJ6="","",IF(AK6="","",IF(AL6="","",IF(AM6="","",(SUM(AD6:AM6)/10)))))))))))</f>
        <v/>
      </c>
      <c r="AO6" s="257" t="str">
        <f t="shared" ref="AO6:AO39" si="5">IF(AN6="","",IF(AN6&gt;1.5,"сформирован",IF(AN6&lt;0.5,"не сформирован", "в стадии формирования")))</f>
        <v/>
      </c>
      <c r="AP6" s="264"/>
    </row>
    <row r="7" spans="1:42">
      <c r="A7" s="82">
        <f>список!A4</f>
        <v>3</v>
      </c>
      <c r="B7" s="145" t="str">
        <f>IF(список!B4="","",список!B4)</f>
        <v/>
      </c>
      <c r="C7" s="82">
        <f>IF(список!C4="","",список!C4)</f>
        <v>0</v>
      </c>
      <c r="D7" s="231"/>
      <c r="E7" s="233"/>
      <c r="F7" s="233"/>
      <c r="G7" s="233"/>
      <c r="H7" s="233"/>
      <c r="I7" s="233"/>
      <c r="J7" s="231"/>
      <c r="K7" s="233"/>
      <c r="L7" s="233"/>
      <c r="M7" s="233"/>
      <c r="N7" s="233"/>
      <c r="O7" s="233"/>
      <c r="P7" s="231"/>
      <c r="Q7" s="233"/>
      <c r="R7" s="233"/>
      <c r="S7" s="233"/>
      <c r="T7" s="226"/>
      <c r="U7" s="256" t="str">
        <f t="shared" si="0"/>
        <v/>
      </c>
      <c r="V7" s="297" t="str">
        <f t="shared" si="1"/>
        <v/>
      </c>
      <c r="W7" s="231"/>
      <c r="X7" s="233"/>
      <c r="Y7" s="233"/>
      <c r="Z7" s="233"/>
      <c r="AA7" s="260"/>
      <c r="AB7" s="520" t="str">
        <f t="shared" si="2"/>
        <v/>
      </c>
      <c r="AC7" s="263" t="str">
        <f t="shared" si="3"/>
        <v/>
      </c>
      <c r="AD7" s="232"/>
      <c r="AE7" s="232"/>
      <c r="AF7" s="232"/>
      <c r="AG7" s="232"/>
      <c r="AH7" s="232"/>
      <c r="AI7" s="232"/>
      <c r="AJ7" s="232"/>
      <c r="AK7" s="232"/>
      <c r="AL7" s="232"/>
      <c r="AM7" s="259"/>
      <c r="AN7" s="256" t="str">
        <f t="shared" si="4"/>
        <v/>
      </c>
      <c r="AO7" s="257" t="str">
        <f t="shared" si="5"/>
        <v/>
      </c>
      <c r="AP7" s="264"/>
    </row>
    <row r="8" spans="1:42">
      <c r="A8" s="82">
        <f>список!A5</f>
        <v>4</v>
      </c>
      <c r="B8" s="145" t="str">
        <f>IF(список!B5="","",список!B5)</f>
        <v/>
      </c>
      <c r="C8" s="82">
        <f>IF(список!C5="","",список!C5)</f>
        <v>0</v>
      </c>
      <c r="D8" s="231"/>
      <c r="E8" s="233"/>
      <c r="F8" s="233"/>
      <c r="G8" s="233"/>
      <c r="H8" s="233"/>
      <c r="I8" s="233"/>
      <c r="J8" s="231"/>
      <c r="K8" s="233"/>
      <c r="L8" s="233"/>
      <c r="M8" s="233"/>
      <c r="N8" s="233"/>
      <c r="O8" s="233"/>
      <c r="P8" s="231"/>
      <c r="Q8" s="233"/>
      <c r="R8" s="233"/>
      <c r="S8" s="233"/>
      <c r="T8" s="226"/>
      <c r="U8" s="256" t="str">
        <f t="shared" si="0"/>
        <v/>
      </c>
      <c r="V8" s="297" t="str">
        <f t="shared" si="1"/>
        <v/>
      </c>
      <c r="W8" s="231"/>
      <c r="X8" s="233"/>
      <c r="Y8" s="233"/>
      <c r="Z8" s="233"/>
      <c r="AA8" s="260"/>
      <c r="AB8" s="520" t="str">
        <f t="shared" si="2"/>
        <v/>
      </c>
      <c r="AC8" s="263" t="str">
        <f t="shared" si="3"/>
        <v/>
      </c>
      <c r="AD8" s="233"/>
      <c r="AE8" s="233"/>
      <c r="AF8" s="233"/>
      <c r="AG8" s="233"/>
      <c r="AH8" s="233"/>
      <c r="AI8" s="233"/>
      <c r="AJ8" s="233"/>
      <c r="AK8" s="233"/>
      <c r="AL8" s="233"/>
      <c r="AM8" s="260"/>
      <c r="AN8" s="256" t="str">
        <f t="shared" si="4"/>
        <v/>
      </c>
      <c r="AO8" s="257" t="str">
        <f t="shared" si="5"/>
        <v/>
      </c>
      <c r="AP8" s="264"/>
    </row>
    <row r="9" spans="1:42">
      <c r="A9" s="82">
        <f>список!A6</f>
        <v>5</v>
      </c>
      <c r="B9" s="145" t="str">
        <f>IF(список!B6="","",список!B6)</f>
        <v/>
      </c>
      <c r="C9" s="82">
        <f>IF(список!C6="","",список!C6)</f>
        <v>0</v>
      </c>
      <c r="D9" s="231"/>
      <c r="E9" s="233"/>
      <c r="F9" s="233"/>
      <c r="G9" s="233"/>
      <c r="H9" s="233"/>
      <c r="I9" s="233"/>
      <c r="J9" s="231"/>
      <c r="K9" s="233"/>
      <c r="L9" s="233"/>
      <c r="M9" s="233"/>
      <c r="N9" s="233"/>
      <c r="O9" s="233"/>
      <c r="P9" s="231"/>
      <c r="Q9" s="233"/>
      <c r="R9" s="233"/>
      <c r="S9" s="233"/>
      <c r="T9" s="226"/>
      <c r="U9" s="256" t="str">
        <f t="shared" si="0"/>
        <v/>
      </c>
      <c r="V9" s="297" t="str">
        <f t="shared" si="1"/>
        <v/>
      </c>
      <c r="W9" s="231"/>
      <c r="X9" s="233"/>
      <c r="Y9" s="233"/>
      <c r="Z9" s="233"/>
      <c r="AA9" s="260"/>
      <c r="AB9" s="520" t="str">
        <f t="shared" si="2"/>
        <v/>
      </c>
      <c r="AC9" s="263" t="str">
        <f t="shared" si="3"/>
        <v/>
      </c>
      <c r="AD9" s="232"/>
      <c r="AE9" s="232"/>
      <c r="AF9" s="232"/>
      <c r="AG9" s="232"/>
      <c r="AH9" s="232"/>
      <c r="AI9" s="232"/>
      <c r="AJ9" s="232"/>
      <c r="AK9" s="232"/>
      <c r="AL9" s="232"/>
      <c r="AM9" s="259"/>
      <c r="AN9" s="256" t="str">
        <f t="shared" si="4"/>
        <v/>
      </c>
      <c r="AO9" s="257" t="str">
        <f t="shared" si="5"/>
        <v/>
      </c>
      <c r="AP9" s="264"/>
    </row>
    <row r="10" spans="1:42">
      <c r="A10" s="82">
        <f>список!A7</f>
        <v>6</v>
      </c>
      <c r="B10" s="145" t="str">
        <f>IF(список!B7="","",список!B7)</f>
        <v/>
      </c>
      <c r="C10" s="82">
        <f>IF(список!C7="","",список!C7)</f>
        <v>0</v>
      </c>
      <c r="D10" s="231"/>
      <c r="E10" s="232"/>
      <c r="F10" s="232"/>
      <c r="G10" s="232"/>
      <c r="H10" s="232"/>
      <c r="I10" s="232"/>
      <c r="J10" s="231"/>
      <c r="K10" s="232"/>
      <c r="L10" s="232"/>
      <c r="M10" s="232"/>
      <c r="N10" s="232"/>
      <c r="O10" s="232"/>
      <c r="P10" s="231"/>
      <c r="Q10" s="233"/>
      <c r="R10" s="233"/>
      <c r="S10" s="233"/>
      <c r="T10" s="226"/>
      <c r="U10" s="256" t="str">
        <f t="shared" si="0"/>
        <v/>
      </c>
      <c r="V10" s="297" t="str">
        <f t="shared" si="1"/>
        <v/>
      </c>
      <c r="W10" s="231"/>
      <c r="X10" s="233"/>
      <c r="Y10" s="233"/>
      <c r="Z10" s="233"/>
      <c r="AA10" s="259"/>
      <c r="AB10" s="520" t="str">
        <f t="shared" si="2"/>
        <v/>
      </c>
      <c r="AC10" s="263" t="str">
        <f t="shared" si="3"/>
        <v/>
      </c>
      <c r="AD10" s="232"/>
      <c r="AE10" s="232"/>
      <c r="AF10" s="232"/>
      <c r="AG10" s="232"/>
      <c r="AH10" s="232"/>
      <c r="AI10" s="232"/>
      <c r="AJ10" s="232"/>
      <c r="AK10" s="232"/>
      <c r="AL10" s="232"/>
      <c r="AM10" s="259"/>
      <c r="AN10" s="256" t="str">
        <f t="shared" si="4"/>
        <v/>
      </c>
      <c r="AO10" s="257" t="str">
        <f t="shared" si="5"/>
        <v/>
      </c>
      <c r="AP10" s="264"/>
    </row>
    <row r="11" spans="1:42">
      <c r="A11" s="82">
        <f>список!A8</f>
        <v>7</v>
      </c>
      <c r="B11" s="145" t="str">
        <f>IF(список!B8="","",список!B8)</f>
        <v/>
      </c>
      <c r="C11" s="82">
        <f>IF(список!C8="","",список!C8)</f>
        <v>0</v>
      </c>
      <c r="D11" s="231"/>
      <c r="E11" s="232"/>
      <c r="F11" s="232"/>
      <c r="G11" s="232"/>
      <c r="H11" s="232"/>
      <c r="I11" s="232"/>
      <c r="J11" s="231"/>
      <c r="K11" s="232"/>
      <c r="L11" s="232"/>
      <c r="M11" s="232"/>
      <c r="N11" s="232"/>
      <c r="O11" s="232"/>
      <c r="P11" s="231"/>
      <c r="Q11" s="233"/>
      <c r="R11" s="233"/>
      <c r="S11" s="233"/>
      <c r="T11" s="226"/>
      <c r="U11" s="256" t="str">
        <f t="shared" si="0"/>
        <v/>
      </c>
      <c r="V11" s="297" t="str">
        <f t="shared" si="1"/>
        <v/>
      </c>
      <c r="W11" s="231"/>
      <c r="X11" s="233"/>
      <c r="Y11" s="233"/>
      <c r="Z11" s="233"/>
      <c r="AA11" s="259"/>
      <c r="AB11" s="520" t="str">
        <f t="shared" si="2"/>
        <v/>
      </c>
      <c r="AC11" s="263" t="str">
        <f t="shared" si="3"/>
        <v/>
      </c>
      <c r="AD11" s="232"/>
      <c r="AE11" s="232"/>
      <c r="AF11" s="232"/>
      <c r="AG11" s="232"/>
      <c r="AH11" s="232"/>
      <c r="AI11" s="232"/>
      <c r="AJ11" s="232"/>
      <c r="AK11" s="232"/>
      <c r="AL11" s="232"/>
      <c r="AM11" s="259"/>
      <c r="AN11" s="256" t="str">
        <f t="shared" si="4"/>
        <v/>
      </c>
      <c r="AO11" s="257" t="str">
        <f t="shared" si="5"/>
        <v/>
      </c>
      <c r="AP11" s="264"/>
    </row>
    <row r="12" spans="1:42">
      <c r="A12" s="82">
        <f>список!A9</f>
        <v>8</v>
      </c>
      <c r="B12" s="145" t="str">
        <f>IF(список!B9="","",список!B9)</f>
        <v/>
      </c>
      <c r="C12" s="82">
        <f>IF(список!C9="","",список!C9)</f>
        <v>0</v>
      </c>
      <c r="D12" s="231"/>
      <c r="E12" s="232"/>
      <c r="F12" s="232"/>
      <c r="G12" s="232"/>
      <c r="H12" s="232"/>
      <c r="I12" s="232"/>
      <c r="J12" s="231"/>
      <c r="K12" s="232"/>
      <c r="L12" s="232"/>
      <c r="M12" s="232"/>
      <c r="N12" s="232"/>
      <c r="O12" s="232"/>
      <c r="P12" s="231"/>
      <c r="Q12" s="233"/>
      <c r="R12" s="233"/>
      <c r="S12" s="233"/>
      <c r="T12" s="226"/>
      <c r="U12" s="256" t="str">
        <f t="shared" si="0"/>
        <v/>
      </c>
      <c r="V12" s="297" t="str">
        <f t="shared" si="1"/>
        <v/>
      </c>
      <c r="W12" s="231"/>
      <c r="X12" s="233"/>
      <c r="Y12" s="233"/>
      <c r="Z12" s="233"/>
      <c r="AA12" s="259"/>
      <c r="AB12" s="520" t="str">
        <f t="shared" si="2"/>
        <v/>
      </c>
      <c r="AC12" s="263" t="str">
        <f t="shared" si="3"/>
        <v/>
      </c>
      <c r="AD12" s="232"/>
      <c r="AE12" s="232"/>
      <c r="AF12" s="232"/>
      <c r="AG12" s="232"/>
      <c r="AH12" s="232"/>
      <c r="AI12" s="232"/>
      <c r="AJ12" s="232"/>
      <c r="AK12" s="232"/>
      <c r="AL12" s="232"/>
      <c r="AM12" s="259"/>
      <c r="AN12" s="256" t="str">
        <f t="shared" si="4"/>
        <v/>
      </c>
      <c r="AO12" s="257" t="str">
        <f t="shared" si="5"/>
        <v/>
      </c>
      <c r="AP12" s="264"/>
    </row>
    <row r="13" spans="1:42">
      <c r="A13" s="82">
        <f>список!A10</f>
        <v>9</v>
      </c>
      <c r="B13" s="145" t="str">
        <f>IF(список!B10="","",список!B10)</f>
        <v/>
      </c>
      <c r="C13" s="82">
        <f>IF(список!C10="","",список!C10)</f>
        <v>0</v>
      </c>
      <c r="D13" s="231"/>
      <c r="E13" s="232"/>
      <c r="F13" s="232"/>
      <c r="G13" s="232"/>
      <c r="H13" s="232"/>
      <c r="I13" s="232"/>
      <c r="J13" s="231"/>
      <c r="K13" s="232"/>
      <c r="L13" s="232"/>
      <c r="M13" s="232"/>
      <c r="N13" s="232"/>
      <c r="O13" s="232"/>
      <c r="P13" s="231"/>
      <c r="Q13" s="233"/>
      <c r="R13" s="233"/>
      <c r="S13" s="233"/>
      <c r="T13" s="226"/>
      <c r="U13" s="256" t="str">
        <f t="shared" si="0"/>
        <v/>
      </c>
      <c r="V13" s="297" t="str">
        <f t="shared" si="1"/>
        <v/>
      </c>
      <c r="W13" s="231"/>
      <c r="X13" s="233"/>
      <c r="Y13" s="233"/>
      <c r="Z13" s="233"/>
      <c r="AA13" s="259"/>
      <c r="AB13" s="520" t="str">
        <f t="shared" si="2"/>
        <v/>
      </c>
      <c r="AC13" s="263" t="str">
        <f t="shared" si="3"/>
        <v/>
      </c>
      <c r="AD13" s="232"/>
      <c r="AE13" s="232"/>
      <c r="AF13" s="232"/>
      <c r="AG13" s="232"/>
      <c r="AH13" s="232"/>
      <c r="AI13" s="232"/>
      <c r="AJ13" s="232"/>
      <c r="AK13" s="232"/>
      <c r="AL13" s="232"/>
      <c r="AM13" s="259"/>
      <c r="AN13" s="256" t="str">
        <f t="shared" si="4"/>
        <v/>
      </c>
      <c r="AO13" s="257" t="str">
        <f t="shared" si="5"/>
        <v/>
      </c>
      <c r="AP13" s="264"/>
    </row>
    <row r="14" spans="1:42">
      <c r="A14" s="82">
        <f>список!A11</f>
        <v>10</v>
      </c>
      <c r="B14" s="145" t="str">
        <f>IF(список!B11="","",список!B11)</f>
        <v/>
      </c>
      <c r="C14" s="82">
        <f>IF(список!C11="","",список!C11)</f>
        <v>0</v>
      </c>
      <c r="D14" s="231"/>
      <c r="E14" s="232"/>
      <c r="F14" s="232"/>
      <c r="G14" s="232"/>
      <c r="H14" s="232"/>
      <c r="I14" s="232"/>
      <c r="J14" s="231"/>
      <c r="K14" s="232"/>
      <c r="L14" s="232"/>
      <c r="M14" s="232"/>
      <c r="N14" s="232"/>
      <c r="O14" s="232"/>
      <c r="P14" s="231"/>
      <c r="Q14" s="233"/>
      <c r="R14" s="233"/>
      <c r="S14" s="233"/>
      <c r="T14" s="226"/>
      <c r="U14" s="256" t="str">
        <f t="shared" si="0"/>
        <v/>
      </c>
      <c r="V14" s="297" t="str">
        <f t="shared" si="1"/>
        <v/>
      </c>
      <c r="W14" s="231"/>
      <c r="X14" s="233"/>
      <c r="Y14" s="233"/>
      <c r="Z14" s="233"/>
      <c r="AA14" s="259"/>
      <c r="AB14" s="520" t="str">
        <f t="shared" si="2"/>
        <v/>
      </c>
      <c r="AC14" s="263" t="str">
        <f t="shared" si="3"/>
        <v/>
      </c>
      <c r="AD14" s="232"/>
      <c r="AE14" s="232"/>
      <c r="AF14" s="232"/>
      <c r="AG14" s="232"/>
      <c r="AH14" s="232"/>
      <c r="AI14" s="232"/>
      <c r="AJ14" s="232"/>
      <c r="AK14" s="232"/>
      <c r="AL14" s="232"/>
      <c r="AM14" s="259"/>
      <c r="AN14" s="256" t="str">
        <f t="shared" si="4"/>
        <v/>
      </c>
      <c r="AO14" s="257" t="str">
        <f t="shared" si="5"/>
        <v/>
      </c>
      <c r="AP14" s="264"/>
    </row>
    <row r="15" spans="1:42">
      <c r="A15" s="82">
        <f>список!A12</f>
        <v>11</v>
      </c>
      <c r="B15" s="145" t="str">
        <f>IF(список!B12="","",список!B12)</f>
        <v/>
      </c>
      <c r="C15" s="82">
        <f>IF(список!C12="","",список!C12)</f>
        <v>0</v>
      </c>
      <c r="D15" s="231"/>
      <c r="E15" s="233"/>
      <c r="F15" s="233"/>
      <c r="G15" s="233"/>
      <c r="H15" s="233"/>
      <c r="I15" s="233"/>
      <c r="J15" s="231"/>
      <c r="K15" s="233"/>
      <c r="L15" s="233"/>
      <c r="M15" s="233"/>
      <c r="N15" s="233"/>
      <c r="O15" s="233"/>
      <c r="P15" s="231"/>
      <c r="Q15" s="233"/>
      <c r="R15" s="233"/>
      <c r="S15" s="233"/>
      <c r="T15" s="226"/>
      <c r="U15" s="256" t="str">
        <f t="shared" si="0"/>
        <v/>
      </c>
      <c r="V15" s="297" t="str">
        <f t="shared" si="1"/>
        <v/>
      </c>
      <c r="W15" s="231"/>
      <c r="X15" s="233"/>
      <c r="Y15" s="233"/>
      <c r="Z15" s="233"/>
      <c r="AA15" s="260"/>
      <c r="AB15" s="520" t="str">
        <f t="shared" si="2"/>
        <v/>
      </c>
      <c r="AC15" s="263" t="str">
        <f t="shared" si="3"/>
        <v/>
      </c>
      <c r="AD15" s="232"/>
      <c r="AE15" s="232"/>
      <c r="AF15" s="232"/>
      <c r="AG15" s="232"/>
      <c r="AH15" s="232"/>
      <c r="AI15" s="232"/>
      <c r="AJ15" s="232"/>
      <c r="AK15" s="232"/>
      <c r="AL15" s="232"/>
      <c r="AM15" s="259"/>
      <c r="AN15" s="256" t="str">
        <f t="shared" si="4"/>
        <v/>
      </c>
      <c r="AO15" s="257" t="str">
        <f t="shared" si="5"/>
        <v/>
      </c>
      <c r="AP15" s="264"/>
    </row>
    <row r="16" spans="1:42">
      <c r="A16" s="82">
        <f>список!A13</f>
        <v>12</v>
      </c>
      <c r="B16" s="145" t="str">
        <f>IF(список!B13="","",список!B13)</f>
        <v/>
      </c>
      <c r="C16" s="82">
        <f>IF(список!C13="","",список!C13)</f>
        <v>0</v>
      </c>
      <c r="D16" s="231"/>
      <c r="E16" s="232"/>
      <c r="F16" s="232"/>
      <c r="G16" s="232"/>
      <c r="H16" s="232"/>
      <c r="I16" s="232"/>
      <c r="J16" s="231"/>
      <c r="K16" s="232"/>
      <c r="L16" s="232"/>
      <c r="M16" s="232"/>
      <c r="N16" s="232"/>
      <c r="O16" s="232"/>
      <c r="P16" s="231"/>
      <c r="Q16" s="233"/>
      <c r="R16" s="233"/>
      <c r="S16" s="233"/>
      <c r="T16" s="226"/>
      <c r="U16" s="256" t="str">
        <f t="shared" si="0"/>
        <v/>
      </c>
      <c r="V16" s="297" t="str">
        <f t="shared" si="1"/>
        <v/>
      </c>
      <c r="W16" s="231"/>
      <c r="X16" s="233"/>
      <c r="Y16" s="233"/>
      <c r="Z16" s="233"/>
      <c r="AA16" s="259"/>
      <c r="AB16" s="520" t="str">
        <f t="shared" si="2"/>
        <v/>
      </c>
      <c r="AC16" s="263" t="str">
        <f t="shared" si="3"/>
        <v/>
      </c>
      <c r="AD16" s="232"/>
      <c r="AE16" s="232"/>
      <c r="AF16" s="232"/>
      <c r="AG16" s="232"/>
      <c r="AH16" s="232"/>
      <c r="AI16" s="232"/>
      <c r="AJ16" s="232"/>
      <c r="AK16" s="232"/>
      <c r="AL16" s="232"/>
      <c r="AM16" s="259"/>
      <c r="AN16" s="256" t="str">
        <f t="shared" si="4"/>
        <v/>
      </c>
      <c r="AO16" s="257" t="str">
        <f t="shared" si="5"/>
        <v/>
      </c>
      <c r="AP16" s="264"/>
    </row>
    <row r="17" spans="1:42">
      <c r="A17" s="82">
        <f>список!A14</f>
        <v>13</v>
      </c>
      <c r="B17" s="145" t="str">
        <f>IF(список!B14="","",список!B14)</f>
        <v/>
      </c>
      <c r="C17" s="82">
        <f>IF(список!C14="","",список!C14)</f>
        <v>0</v>
      </c>
      <c r="D17" s="231"/>
      <c r="E17" s="233"/>
      <c r="F17" s="233"/>
      <c r="G17" s="233"/>
      <c r="H17" s="233"/>
      <c r="I17" s="233"/>
      <c r="J17" s="231"/>
      <c r="K17" s="233"/>
      <c r="L17" s="233"/>
      <c r="M17" s="233"/>
      <c r="N17" s="233"/>
      <c r="O17" s="233"/>
      <c r="P17" s="231"/>
      <c r="Q17" s="233"/>
      <c r="R17" s="233"/>
      <c r="S17" s="233"/>
      <c r="T17" s="226"/>
      <c r="U17" s="256" t="str">
        <f t="shared" si="0"/>
        <v/>
      </c>
      <c r="V17" s="297" t="str">
        <f t="shared" si="1"/>
        <v/>
      </c>
      <c r="W17" s="231"/>
      <c r="X17" s="233"/>
      <c r="Y17" s="233"/>
      <c r="Z17" s="233"/>
      <c r="AA17" s="260"/>
      <c r="AB17" s="520" t="str">
        <f t="shared" si="2"/>
        <v/>
      </c>
      <c r="AC17" s="263" t="str">
        <f t="shared" si="3"/>
        <v/>
      </c>
      <c r="AD17" s="232"/>
      <c r="AE17" s="232"/>
      <c r="AF17" s="232"/>
      <c r="AG17" s="232"/>
      <c r="AH17" s="232"/>
      <c r="AI17" s="232"/>
      <c r="AJ17" s="232"/>
      <c r="AK17" s="232"/>
      <c r="AL17" s="232"/>
      <c r="AM17" s="259"/>
      <c r="AN17" s="256" t="str">
        <f t="shared" si="4"/>
        <v/>
      </c>
      <c r="AO17" s="257" t="str">
        <f t="shared" si="5"/>
        <v/>
      </c>
      <c r="AP17" s="264"/>
    </row>
    <row r="18" spans="1:42">
      <c r="A18" s="82">
        <f>список!A15</f>
        <v>14</v>
      </c>
      <c r="B18" s="145" t="str">
        <f>IF(список!B15="","",список!B15)</f>
        <v/>
      </c>
      <c r="C18" s="82">
        <f>IF(список!C15="","",список!C15)</f>
        <v>0</v>
      </c>
      <c r="D18" s="231"/>
      <c r="E18" s="233"/>
      <c r="F18" s="233"/>
      <c r="G18" s="233"/>
      <c r="H18" s="233"/>
      <c r="I18" s="233"/>
      <c r="J18" s="231"/>
      <c r="K18" s="233"/>
      <c r="L18" s="233"/>
      <c r="M18" s="233"/>
      <c r="N18" s="233"/>
      <c r="O18" s="233"/>
      <c r="P18" s="231"/>
      <c r="Q18" s="233"/>
      <c r="R18" s="233"/>
      <c r="S18" s="233"/>
      <c r="T18" s="226"/>
      <c r="U18" s="256" t="str">
        <f t="shared" si="0"/>
        <v/>
      </c>
      <c r="V18" s="297" t="str">
        <f t="shared" si="1"/>
        <v/>
      </c>
      <c r="W18" s="231"/>
      <c r="X18" s="233"/>
      <c r="Y18" s="233"/>
      <c r="Z18" s="233"/>
      <c r="AA18" s="260"/>
      <c r="AB18" s="520" t="str">
        <f t="shared" si="2"/>
        <v/>
      </c>
      <c r="AC18" s="263" t="str">
        <f t="shared" si="3"/>
        <v/>
      </c>
      <c r="AD18" s="232"/>
      <c r="AE18" s="232"/>
      <c r="AF18" s="232"/>
      <c r="AG18" s="232"/>
      <c r="AH18" s="232"/>
      <c r="AI18" s="232"/>
      <c r="AJ18" s="232"/>
      <c r="AK18" s="232"/>
      <c r="AL18" s="232"/>
      <c r="AM18" s="259"/>
      <c r="AN18" s="256" t="str">
        <f t="shared" si="4"/>
        <v/>
      </c>
      <c r="AO18" s="257" t="str">
        <f t="shared" si="5"/>
        <v/>
      </c>
      <c r="AP18" s="264"/>
    </row>
    <row r="19" spans="1:42">
      <c r="A19" s="82">
        <f>список!A16</f>
        <v>15</v>
      </c>
      <c r="B19" s="145" t="str">
        <f>IF(список!B16="","",список!B16)</f>
        <v/>
      </c>
      <c r="C19" s="82">
        <f>IF(список!C16="","",список!C16)</f>
        <v>0</v>
      </c>
      <c r="D19" s="231"/>
      <c r="E19" s="233"/>
      <c r="F19" s="233"/>
      <c r="G19" s="233"/>
      <c r="H19" s="233"/>
      <c r="I19" s="233"/>
      <c r="J19" s="231"/>
      <c r="K19" s="233"/>
      <c r="L19" s="233"/>
      <c r="M19" s="233"/>
      <c r="N19" s="233"/>
      <c r="O19" s="233"/>
      <c r="P19" s="231"/>
      <c r="Q19" s="233"/>
      <c r="R19" s="233"/>
      <c r="S19" s="233"/>
      <c r="T19" s="226"/>
      <c r="U19" s="256" t="str">
        <f t="shared" si="0"/>
        <v/>
      </c>
      <c r="V19" s="297" t="str">
        <f t="shared" si="1"/>
        <v/>
      </c>
      <c r="W19" s="231"/>
      <c r="X19" s="233"/>
      <c r="Y19" s="233"/>
      <c r="Z19" s="233"/>
      <c r="AA19" s="260"/>
      <c r="AB19" s="520" t="str">
        <f t="shared" si="2"/>
        <v/>
      </c>
      <c r="AC19" s="263" t="str">
        <f t="shared" si="3"/>
        <v/>
      </c>
      <c r="AD19" s="232"/>
      <c r="AE19" s="232"/>
      <c r="AF19" s="232"/>
      <c r="AG19" s="232"/>
      <c r="AH19" s="232"/>
      <c r="AI19" s="232"/>
      <c r="AJ19" s="232"/>
      <c r="AK19" s="232"/>
      <c r="AL19" s="232"/>
      <c r="AM19" s="259"/>
      <c r="AN19" s="256" t="str">
        <f t="shared" si="4"/>
        <v/>
      </c>
      <c r="AO19" s="257" t="str">
        <f t="shared" si="5"/>
        <v/>
      </c>
      <c r="AP19" s="264"/>
    </row>
    <row r="20" spans="1:42">
      <c r="A20" s="82">
        <f>список!A17</f>
        <v>16</v>
      </c>
      <c r="B20" s="145" t="str">
        <f>IF(список!B17="","",список!B17)</f>
        <v/>
      </c>
      <c r="C20" s="82">
        <f>IF(список!C17="","",список!C17)</f>
        <v>0</v>
      </c>
      <c r="D20" s="231"/>
      <c r="E20" s="233"/>
      <c r="F20" s="233"/>
      <c r="G20" s="233"/>
      <c r="H20" s="233"/>
      <c r="I20" s="233"/>
      <c r="J20" s="231"/>
      <c r="K20" s="233"/>
      <c r="L20" s="233"/>
      <c r="M20" s="233"/>
      <c r="N20" s="233"/>
      <c r="O20" s="233"/>
      <c r="P20" s="231"/>
      <c r="Q20" s="233"/>
      <c r="R20" s="233"/>
      <c r="S20" s="233"/>
      <c r="T20" s="226"/>
      <c r="U20" s="256" t="str">
        <f t="shared" si="0"/>
        <v/>
      </c>
      <c r="V20" s="297" t="str">
        <f t="shared" si="1"/>
        <v/>
      </c>
      <c r="W20" s="231"/>
      <c r="X20" s="233"/>
      <c r="Y20" s="233"/>
      <c r="Z20" s="233"/>
      <c r="AA20" s="260"/>
      <c r="AB20" s="520" t="str">
        <f t="shared" si="2"/>
        <v/>
      </c>
      <c r="AC20" s="263" t="str">
        <f t="shared" si="3"/>
        <v/>
      </c>
      <c r="AD20" s="232"/>
      <c r="AE20" s="232"/>
      <c r="AF20" s="232"/>
      <c r="AG20" s="232"/>
      <c r="AH20" s="232"/>
      <c r="AI20" s="232"/>
      <c r="AJ20" s="232"/>
      <c r="AK20" s="232"/>
      <c r="AL20" s="232"/>
      <c r="AM20" s="259"/>
      <c r="AN20" s="256" t="str">
        <f t="shared" si="4"/>
        <v/>
      </c>
      <c r="AO20" s="257" t="str">
        <f t="shared" si="5"/>
        <v/>
      </c>
      <c r="AP20" s="264"/>
    </row>
    <row r="21" spans="1:42">
      <c r="A21" s="82">
        <f>список!A18</f>
        <v>17</v>
      </c>
      <c r="B21" s="145" t="str">
        <f>IF(список!B18="","",список!B18)</f>
        <v/>
      </c>
      <c r="C21" s="82">
        <f>IF(список!C18="","",список!C18)</f>
        <v>0</v>
      </c>
      <c r="D21" s="231"/>
      <c r="E21" s="233"/>
      <c r="F21" s="233"/>
      <c r="G21" s="233"/>
      <c r="H21" s="233"/>
      <c r="I21" s="233"/>
      <c r="J21" s="231"/>
      <c r="K21" s="233"/>
      <c r="L21" s="233"/>
      <c r="M21" s="233"/>
      <c r="N21" s="233"/>
      <c r="O21" s="233"/>
      <c r="P21" s="231"/>
      <c r="Q21" s="233"/>
      <c r="R21" s="233"/>
      <c r="S21" s="233"/>
      <c r="T21" s="226"/>
      <c r="U21" s="256" t="str">
        <f t="shared" si="0"/>
        <v/>
      </c>
      <c r="V21" s="297" t="str">
        <f t="shared" si="1"/>
        <v/>
      </c>
      <c r="W21" s="231"/>
      <c r="X21" s="233"/>
      <c r="Y21" s="233"/>
      <c r="Z21" s="233"/>
      <c r="AA21" s="260"/>
      <c r="AB21" s="520" t="str">
        <f t="shared" si="2"/>
        <v/>
      </c>
      <c r="AC21" s="263" t="str">
        <f t="shared" si="3"/>
        <v/>
      </c>
      <c r="AD21" s="232"/>
      <c r="AE21" s="232"/>
      <c r="AF21" s="232"/>
      <c r="AG21" s="232"/>
      <c r="AH21" s="232"/>
      <c r="AI21" s="232"/>
      <c r="AJ21" s="232"/>
      <c r="AK21" s="232"/>
      <c r="AL21" s="232"/>
      <c r="AM21" s="259"/>
      <c r="AN21" s="256" t="str">
        <f t="shared" si="4"/>
        <v/>
      </c>
      <c r="AO21" s="257" t="str">
        <f t="shared" si="5"/>
        <v/>
      </c>
      <c r="AP21" s="264"/>
    </row>
    <row r="22" spans="1:42">
      <c r="A22" s="82">
        <f>список!A19</f>
        <v>18</v>
      </c>
      <c r="B22" s="145" t="str">
        <f>IF(список!B19="","",список!B19)</f>
        <v/>
      </c>
      <c r="C22" s="82">
        <f>IF(список!C19="","",список!C19)</f>
        <v>0</v>
      </c>
      <c r="D22" s="231"/>
      <c r="E22" s="232"/>
      <c r="F22" s="232"/>
      <c r="G22" s="232"/>
      <c r="H22" s="232"/>
      <c r="I22" s="232"/>
      <c r="J22" s="231"/>
      <c r="K22" s="232"/>
      <c r="L22" s="232"/>
      <c r="M22" s="232"/>
      <c r="N22" s="232"/>
      <c r="O22" s="232"/>
      <c r="P22" s="231"/>
      <c r="Q22" s="233"/>
      <c r="R22" s="233"/>
      <c r="S22" s="233"/>
      <c r="T22" s="226"/>
      <c r="U22" s="256" t="str">
        <f t="shared" si="0"/>
        <v/>
      </c>
      <c r="V22" s="297" t="str">
        <f t="shared" si="1"/>
        <v/>
      </c>
      <c r="W22" s="231"/>
      <c r="X22" s="233"/>
      <c r="Y22" s="233"/>
      <c r="Z22" s="233"/>
      <c r="AA22" s="259"/>
      <c r="AB22" s="520" t="str">
        <f t="shared" si="2"/>
        <v/>
      </c>
      <c r="AC22" s="263" t="str">
        <f t="shared" si="3"/>
        <v/>
      </c>
      <c r="AD22" s="232"/>
      <c r="AE22" s="232"/>
      <c r="AF22" s="232"/>
      <c r="AG22" s="232"/>
      <c r="AH22" s="232"/>
      <c r="AI22" s="232"/>
      <c r="AJ22" s="232"/>
      <c r="AK22" s="232"/>
      <c r="AL22" s="232"/>
      <c r="AM22" s="259"/>
      <c r="AN22" s="256" t="str">
        <f t="shared" si="4"/>
        <v/>
      </c>
      <c r="AO22" s="257" t="str">
        <f t="shared" si="5"/>
        <v/>
      </c>
      <c r="AP22" s="264"/>
    </row>
    <row r="23" spans="1:42">
      <c r="A23" s="82">
        <f>список!A20</f>
        <v>19</v>
      </c>
      <c r="B23" s="145" t="str">
        <f>IF(список!B20="","",список!B20)</f>
        <v/>
      </c>
      <c r="C23" s="82">
        <f>IF(список!C20="","",список!C20)</f>
        <v>0</v>
      </c>
      <c r="D23" s="231"/>
      <c r="E23" s="233"/>
      <c r="F23" s="233"/>
      <c r="G23" s="233"/>
      <c r="H23" s="233"/>
      <c r="I23" s="233"/>
      <c r="J23" s="231"/>
      <c r="K23" s="233"/>
      <c r="L23" s="233"/>
      <c r="M23" s="233"/>
      <c r="N23" s="233"/>
      <c r="O23" s="233"/>
      <c r="P23" s="231"/>
      <c r="Q23" s="233"/>
      <c r="R23" s="233"/>
      <c r="S23" s="233"/>
      <c r="T23" s="226"/>
      <c r="U23" s="256" t="str">
        <f t="shared" si="0"/>
        <v/>
      </c>
      <c r="V23" s="297" t="str">
        <f t="shared" si="1"/>
        <v/>
      </c>
      <c r="W23" s="231"/>
      <c r="X23" s="233"/>
      <c r="Y23" s="233"/>
      <c r="Z23" s="233"/>
      <c r="AA23" s="260"/>
      <c r="AB23" s="520" t="str">
        <f t="shared" si="2"/>
        <v/>
      </c>
      <c r="AC23" s="263" t="str">
        <f t="shared" si="3"/>
        <v/>
      </c>
      <c r="AD23" s="232"/>
      <c r="AE23" s="232"/>
      <c r="AF23" s="232"/>
      <c r="AG23" s="232"/>
      <c r="AH23" s="232"/>
      <c r="AI23" s="232"/>
      <c r="AJ23" s="232"/>
      <c r="AK23" s="232"/>
      <c r="AL23" s="232"/>
      <c r="AM23" s="259"/>
      <c r="AN23" s="256" t="str">
        <f t="shared" si="4"/>
        <v/>
      </c>
      <c r="AO23" s="257" t="str">
        <f t="shared" si="5"/>
        <v/>
      </c>
      <c r="AP23" s="264"/>
    </row>
    <row r="24" spans="1:42">
      <c r="A24" s="82">
        <f>список!A21</f>
        <v>20</v>
      </c>
      <c r="B24" s="145" t="str">
        <f>IF(список!B21="","",список!B21)</f>
        <v/>
      </c>
      <c r="C24" s="82">
        <f>IF(список!C21="","",список!C21)</f>
        <v>0</v>
      </c>
      <c r="D24" s="231"/>
      <c r="E24" s="233"/>
      <c r="F24" s="233"/>
      <c r="G24" s="233"/>
      <c r="H24" s="233"/>
      <c r="I24" s="233"/>
      <c r="J24" s="231"/>
      <c r="K24" s="233"/>
      <c r="L24" s="233"/>
      <c r="M24" s="233"/>
      <c r="N24" s="233"/>
      <c r="O24" s="233"/>
      <c r="P24" s="231"/>
      <c r="Q24" s="233"/>
      <c r="R24" s="233"/>
      <c r="S24" s="233"/>
      <c r="T24" s="226"/>
      <c r="U24" s="256" t="str">
        <f t="shared" si="0"/>
        <v/>
      </c>
      <c r="V24" s="297" t="str">
        <f t="shared" si="1"/>
        <v/>
      </c>
      <c r="W24" s="231"/>
      <c r="X24" s="233"/>
      <c r="Y24" s="233"/>
      <c r="Z24" s="233"/>
      <c r="AA24" s="260"/>
      <c r="AB24" s="520" t="str">
        <f t="shared" si="2"/>
        <v/>
      </c>
      <c r="AC24" s="263" t="str">
        <f t="shared" si="3"/>
        <v/>
      </c>
      <c r="AD24" s="232"/>
      <c r="AE24" s="232"/>
      <c r="AF24" s="232"/>
      <c r="AG24" s="232"/>
      <c r="AH24" s="232"/>
      <c r="AI24" s="232"/>
      <c r="AJ24" s="232"/>
      <c r="AK24" s="232"/>
      <c r="AL24" s="232"/>
      <c r="AM24" s="259"/>
      <c r="AN24" s="256" t="str">
        <f t="shared" si="4"/>
        <v/>
      </c>
      <c r="AO24" s="257" t="str">
        <f t="shared" si="5"/>
        <v/>
      </c>
      <c r="AP24" s="264"/>
    </row>
    <row r="25" spans="1:42">
      <c r="A25" s="82">
        <f>список!A22</f>
        <v>21</v>
      </c>
      <c r="B25" s="145" t="str">
        <f>IF(список!B22="","",список!B22)</f>
        <v/>
      </c>
      <c r="C25" s="82">
        <f>IF(список!C22="","",список!C22)</f>
        <v>0</v>
      </c>
      <c r="D25" s="231"/>
      <c r="E25" s="232"/>
      <c r="F25" s="232"/>
      <c r="G25" s="232"/>
      <c r="H25" s="232"/>
      <c r="I25" s="232"/>
      <c r="J25" s="231"/>
      <c r="K25" s="232"/>
      <c r="L25" s="232"/>
      <c r="M25" s="232"/>
      <c r="N25" s="232"/>
      <c r="O25" s="232"/>
      <c r="P25" s="231"/>
      <c r="Q25" s="233"/>
      <c r="R25" s="233"/>
      <c r="S25" s="233"/>
      <c r="T25" s="226"/>
      <c r="U25" s="256" t="str">
        <f t="shared" si="0"/>
        <v/>
      </c>
      <c r="V25" s="297" t="str">
        <f t="shared" si="1"/>
        <v/>
      </c>
      <c r="W25" s="231"/>
      <c r="X25" s="233"/>
      <c r="Y25" s="233"/>
      <c r="Z25" s="233"/>
      <c r="AA25" s="259"/>
      <c r="AB25" s="520" t="str">
        <f t="shared" si="2"/>
        <v/>
      </c>
      <c r="AC25" s="263" t="str">
        <f t="shared" si="3"/>
        <v/>
      </c>
      <c r="AD25" s="232"/>
      <c r="AE25" s="232"/>
      <c r="AF25" s="232"/>
      <c r="AG25" s="232"/>
      <c r="AH25" s="232"/>
      <c r="AI25" s="232"/>
      <c r="AJ25" s="232"/>
      <c r="AK25" s="232"/>
      <c r="AL25" s="232"/>
      <c r="AM25" s="259"/>
      <c r="AN25" s="256" t="str">
        <f t="shared" si="4"/>
        <v/>
      </c>
      <c r="AO25" s="257" t="str">
        <f t="shared" si="5"/>
        <v/>
      </c>
      <c r="AP25" s="264"/>
    </row>
    <row r="26" spans="1:42">
      <c r="A26" s="82">
        <f>список!A23</f>
        <v>22</v>
      </c>
      <c r="B26" s="145" t="str">
        <f>IF(список!B23="","",список!B23)</f>
        <v/>
      </c>
      <c r="C26" s="82">
        <f>IF(список!C23="","",список!C23)</f>
        <v>0</v>
      </c>
      <c r="D26" s="231"/>
      <c r="E26" s="231"/>
      <c r="F26" s="231"/>
      <c r="G26" s="233"/>
      <c r="H26" s="233"/>
      <c r="I26" s="233"/>
      <c r="J26" s="231"/>
      <c r="K26" s="233"/>
      <c r="L26" s="233"/>
      <c r="M26" s="233"/>
      <c r="N26" s="233"/>
      <c r="O26" s="233"/>
      <c r="P26" s="231"/>
      <c r="Q26" s="233"/>
      <c r="R26" s="233"/>
      <c r="S26" s="233"/>
      <c r="T26" s="226"/>
      <c r="U26" s="256" t="str">
        <f t="shared" si="0"/>
        <v/>
      </c>
      <c r="V26" s="297" t="str">
        <f t="shared" si="1"/>
        <v/>
      </c>
      <c r="W26" s="231"/>
      <c r="X26" s="233"/>
      <c r="Y26" s="233"/>
      <c r="Z26" s="233"/>
      <c r="AA26" s="260"/>
      <c r="AB26" s="520" t="str">
        <f t="shared" si="2"/>
        <v/>
      </c>
      <c r="AC26" s="263" t="str">
        <f t="shared" si="3"/>
        <v/>
      </c>
      <c r="AD26" s="232"/>
      <c r="AE26" s="232"/>
      <c r="AF26" s="232"/>
      <c r="AG26" s="232"/>
      <c r="AH26" s="232"/>
      <c r="AI26" s="232"/>
      <c r="AJ26" s="232"/>
      <c r="AK26" s="232"/>
      <c r="AL26" s="232"/>
      <c r="AM26" s="259"/>
      <c r="AN26" s="256" t="str">
        <f t="shared" si="4"/>
        <v/>
      </c>
      <c r="AO26" s="257" t="str">
        <f t="shared" si="5"/>
        <v/>
      </c>
      <c r="AP26" s="264"/>
    </row>
    <row r="27" spans="1:42">
      <c r="A27" s="82">
        <f>список!A24</f>
        <v>23</v>
      </c>
      <c r="B27" s="145" t="str">
        <f>IF(список!B24="","",список!B24)</f>
        <v/>
      </c>
      <c r="C27" s="82">
        <f>IF(список!C24="","",список!C24)</f>
        <v>0</v>
      </c>
      <c r="D27" s="231"/>
      <c r="E27" s="233"/>
      <c r="F27" s="233"/>
      <c r="G27" s="233"/>
      <c r="H27" s="233"/>
      <c r="I27" s="233"/>
      <c r="J27" s="231"/>
      <c r="K27" s="233"/>
      <c r="L27" s="233"/>
      <c r="M27" s="233"/>
      <c r="N27" s="233"/>
      <c r="O27" s="233"/>
      <c r="P27" s="231"/>
      <c r="Q27" s="233"/>
      <c r="R27" s="233"/>
      <c r="S27" s="233"/>
      <c r="T27" s="226"/>
      <c r="U27" s="256" t="str">
        <f t="shared" si="0"/>
        <v/>
      </c>
      <c r="V27" s="297" t="str">
        <f t="shared" si="1"/>
        <v/>
      </c>
      <c r="W27" s="231"/>
      <c r="X27" s="233"/>
      <c r="Y27" s="233"/>
      <c r="Z27" s="233"/>
      <c r="AA27" s="260"/>
      <c r="AB27" s="520" t="str">
        <f t="shared" si="2"/>
        <v/>
      </c>
      <c r="AC27" s="263" t="str">
        <f t="shared" si="3"/>
        <v/>
      </c>
      <c r="AD27" s="232"/>
      <c r="AE27" s="232"/>
      <c r="AF27" s="232"/>
      <c r="AG27" s="232"/>
      <c r="AH27" s="232"/>
      <c r="AI27" s="232"/>
      <c r="AJ27" s="232"/>
      <c r="AK27" s="232"/>
      <c r="AL27" s="232"/>
      <c r="AM27" s="259"/>
      <c r="AN27" s="256" t="str">
        <f t="shared" si="4"/>
        <v/>
      </c>
      <c r="AO27" s="257" t="str">
        <f t="shared" si="5"/>
        <v/>
      </c>
      <c r="AP27" s="264"/>
    </row>
    <row r="28" spans="1:42">
      <c r="A28" s="82">
        <f>список!A25</f>
        <v>24</v>
      </c>
      <c r="B28" s="145" t="str">
        <f>IF(список!B25="","",список!B25)</f>
        <v/>
      </c>
      <c r="C28" s="82">
        <f>IF(список!C25="","",список!C25)</f>
        <v>0</v>
      </c>
      <c r="D28" s="231"/>
      <c r="E28" s="232"/>
      <c r="F28" s="232"/>
      <c r="G28" s="232"/>
      <c r="H28" s="232"/>
      <c r="I28" s="232"/>
      <c r="J28" s="231"/>
      <c r="K28" s="232"/>
      <c r="L28" s="232"/>
      <c r="M28" s="232"/>
      <c r="N28" s="232"/>
      <c r="O28" s="232"/>
      <c r="P28" s="231"/>
      <c r="Q28" s="233"/>
      <c r="R28" s="233"/>
      <c r="S28" s="233"/>
      <c r="T28" s="226"/>
      <c r="U28" s="256" t="str">
        <f t="shared" si="0"/>
        <v/>
      </c>
      <c r="V28" s="297" t="str">
        <f t="shared" si="1"/>
        <v/>
      </c>
      <c r="W28" s="231"/>
      <c r="X28" s="233"/>
      <c r="Y28" s="233"/>
      <c r="Z28" s="233"/>
      <c r="AA28" s="259"/>
      <c r="AB28" s="520" t="str">
        <f t="shared" si="2"/>
        <v/>
      </c>
      <c r="AC28" s="263" t="str">
        <f t="shared" si="3"/>
        <v/>
      </c>
      <c r="AD28" s="232"/>
      <c r="AE28" s="232"/>
      <c r="AF28" s="232"/>
      <c r="AG28" s="232"/>
      <c r="AH28" s="232"/>
      <c r="AI28" s="232"/>
      <c r="AJ28" s="232"/>
      <c r="AK28" s="232"/>
      <c r="AL28" s="232"/>
      <c r="AM28" s="259"/>
      <c r="AN28" s="256" t="str">
        <f t="shared" si="4"/>
        <v/>
      </c>
      <c r="AO28" s="257" t="str">
        <f t="shared" si="5"/>
        <v/>
      </c>
      <c r="AP28" s="264"/>
    </row>
    <row r="29" spans="1:42">
      <c r="A29" s="82">
        <f>список!A26</f>
        <v>25</v>
      </c>
      <c r="B29" s="145" t="str">
        <f>IF(список!B26="","",список!B26)</f>
        <v/>
      </c>
      <c r="C29" s="82">
        <f>IF(список!C26="","",список!C26)</f>
        <v>0</v>
      </c>
      <c r="D29" s="231"/>
      <c r="E29" s="232"/>
      <c r="F29" s="232"/>
      <c r="G29" s="232"/>
      <c r="H29" s="232"/>
      <c r="I29" s="232"/>
      <c r="J29" s="231"/>
      <c r="K29" s="232"/>
      <c r="L29" s="232"/>
      <c r="M29" s="232"/>
      <c r="N29" s="232"/>
      <c r="O29" s="232"/>
      <c r="P29" s="231"/>
      <c r="Q29" s="233"/>
      <c r="R29" s="233"/>
      <c r="S29" s="233"/>
      <c r="T29" s="226"/>
      <c r="U29" s="256" t="str">
        <f t="shared" si="0"/>
        <v/>
      </c>
      <c r="V29" s="297" t="str">
        <f t="shared" si="1"/>
        <v/>
      </c>
      <c r="W29" s="231"/>
      <c r="X29" s="233"/>
      <c r="Y29" s="233"/>
      <c r="Z29" s="233"/>
      <c r="AA29" s="259"/>
      <c r="AB29" s="520" t="str">
        <f t="shared" si="2"/>
        <v/>
      </c>
      <c r="AC29" s="263" t="str">
        <f t="shared" si="3"/>
        <v/>
      </c>
      <c r="AD29" s="232"/>
      <c r="AE29" s="232"/>
      <c r="AF29" s="232"/>
      <c r="AG29" s="232"/>
      <c r="AH29" s="232"/>
      <c r="AI29" s="232"/>
      <c r="AJ29" s="232"/>
      <c r="AK29" s="232"/>
      <c r="AL29" s="232"/>
      <c r="AM29" s="259"/>
      <c r="AN29" s="256" t="str">
        <f t="shared" si="4"/>
        <v/>
      </c>
      <c r="AO29" s="257" t="str">
        <f t="shared" si="5"/>
        <v/>
      </c>
      <c r="AP29" s="264"/>
    </row>
    <row r="30" spans="1:42">
      <c r="A30" s="82">
        <f>список!A27</f>
        <v>26</v>
      </c>
      <c r="B30" s="145" t="str">
        <f>IF(список!B27="","",список!B27)</f>
        <v/>
      </c>
      <c r="C30" s="82">
        <f>IF(список!C27="","",список!C27)</f>
        <v>0</v>
      </c>
      <c r="D30" s="231"/>
      <c r="E30" s="233"/>
      <c r="F30" s="233"/>
      <c r="G30" s="233"/>
      <c r="H30" s="233"/>
      <c r="I30" s="233"/>
      <c r="J30" s="231"/>
      <c r="K30" s="233"/>
      <c r="L30" s="233"/>
      <c r="M30" s="233"/>
      <c r="N30" s="233"/>
      <c r="O30" s="233"/>
      <c r="P30" s="231"/>
      <c r="Q30" s="233"/>
      <c r="R30" s="233"/>
      <c r="S30" s="233"/>
      <c r="T30" s="226"/>
      <c r="U30" s="256" t="str">
        <f t="shared" si="0"/>
        <v/>
      </c>
      <c r="V30" s="297" t="str">
        <f t="shared" si="1"/>
        <v/>
      </c>
      <c r="W30" s="231"/>
      <c r="X30" s="233"/>
      <c r="Y30" s="233"/>
      <c r="Z30" s="233"/>
      <c r="AA30" s="260"/>
      <c r="AB30" s="520" t="str">
        <f t="shared" si="2"/>
        <v/>
      </c>
      <c r="AC30" s="263" t="str">
        <f t="shared" si="3"/>
        <v/>
      </c>
      <c r="AD30" s="251"/>
      <c r="AE30" s="83"/>
      <c r="AF30" s="83"/>
      <c r="AG30" s="83"/>
      <c r="AH30" s="83"/>
      <c r="AI30" s="83"/>
      <c r="AJ30" s="83"/>
      <c r="AK30" s="83"/>
      <c r="AL30" s="83"/>
      <c r="AM30" s="226"/>
      <c r="AN30" s="256" t="str">
        <f t="shared" si="4"/>
        <v/>
      </c>
      <c r="AO30" s="257" t="str">
        <f t="shared" si="5"/>
        <v/>
      </c>
      <c r="AP30" s="264"/>
    </row>
    <row r="31" spans="1:42">
      <c r="A31" s="82">
        <f>список!A28</f>
        <v>27</v>
      </c>
      <c r="B31" s="145" t="str">
        <f>IF(список!B28="","",список!B28)</f>
        <v/>
      </c>
      <c r="C31" s="82">
        <f>IF(список!C28="","",список!C28)</f>
        <v>0</v>
      </c>
      <c r="D31" s="231"/>
      <c r="E31" s="233"/>
      <c r="F31" s="233"/>
      <c r="G31" s="233"/>
      <c r="H31" s="233"/>
      <c r="I31" s="233"/>
      <c r="J31" s="231"/>
      <c r="K31" s="233"/>
      <c r="L31" s="233"/>
      <c r="M31" s="233"/>
      <c r="N31" s="233"/>
      <c r="O31" s="233"/>
      <c r="P31" s="83"/>
      <c r="Q31" s="83"/>
      <c r="R31" s="83"/>
      <c r="S31" s="83"/>
      <c r="T31" s="226"/>
      <c r="U31" s="256" t="str">
        <f t="shared" si="0"/>
        <v/>
      </c>
      <c r="V31" s="297" t="str">
        <f t="shared" si="1"/>
        <v/>
      </c>
      <c r="W31" s="233"/>
      <c r="X31" s="233"/>
      <c r="Y31" s="233"/>
      <c r="Z31" s="233"/>
      <c r="AA31" s="260"/>
      <c r="AB31" s="520" t="str">
        <f t="shared" si="2"/>
        <v/>
      </c>
      <c r="AC31" s="263" t="str">
        <f t="shared" si="3"/>
        <v/>
      </c>
      <c r="AD31" s="251"/>
      <c r="AE31" s="83"/>
      <c r="AF31" s="83"/>
      <c r="AG31" s="83"/>
      <c r="AH31" s="83"/>
      <c r="AI31" s="83"/>
      <c r="AJ31" s="83"/>
      <c r="AK31" s="83"/>
      <c r="AL31" s="83"/>
      <c r="AM31" s="226"/>
      <c r="AN31" s="256" t="str">
        <f t="shared" si="4"/>
        <v/>
      </c>
      <c r="AO31" s="257" t="str">
        <f t="shared" si="5"/>
        <v/>
      </c>
      <c r="AP31" s="264"/>
    </row>
    <row r="32" spans="1:42">
      <c r="A32" s="82">
        <f>список!A29</f>
        <v>28</v>
      </c>
      <c r="B32" s="145" t="str">
        <f>IF(список!B29="","",список!B29)</f>
        <v/>
      </c>
      <c r="C32" s="82">
        <f>IF(список!C29="","",список!C29)</f>
        <v>0</v>
      </c>
      <c r="D32" s="231"/>
      <c r="E32" s="233"/>
      <c r="F32" s="233"/>
      <c r="G32" s="233"/>
      <c r="H32" s="233"/>
      <c r="I32" s="233"/>
      <c r="J32" s="231"/>
      <c r="K32" s="233"/>
      <c r="L32" s="233"/>
      <c r="M32" s="233"/>
      <c r="N32" s="233"/>
      <c r="O32" s="233"/>
      <c r="P32" s="83"/>
      <c r="Q32" s="83"/>
      <c r="R32" s="83"/>
      <c r="S32" s="83"/>
      <c r="T32" s="226"/>
      <c r="U32" s="256" t="str">
        <f t="shared" si="0"/>
        <v/>
      </c>
      <c r="V32" s="297" t="str">
        <f t="shared" si="1"/>
        <v/>
      </c>
      <c r="W32" s="233"/>
      <c r="X32" s="233"/>
      <c r="Y32" s="233"/>
      <c r="Z32" s="233"/>
      <c r="AA32" s="260"/>
      <c r="AB32" s="520" t="str">
        <f t="shared" si="2"/>
        <v/>
      </c>
      <c r="AC32" s="263" t="str">
        <f t="shared" si="3"/>
        <v/>
      </c>
      <c r="AD32" s="251"/>
      <c r="AE32" s="83"/>
      <c r="AF32" s="83"/>
      <c r="AG32" s="83"/>
      <c r="AH32" s="83"/>
      <c r="AI32" s="83"/>
      <c r="AJ32" s="83"/>
      <c r="AK32" s="83"/>
      <c r="AL32" s="83"/>
      <c r="AM32" s="226"/>
      <c r="AN32" s="256" t="str">
        <f t="shared" si="4"/>
        <v/>
      </c>
      <c r="AO32" s="257" t="str">
        <f t="shared" si="5"/>
        <v/>
      </c>
      <c r="AP32" s="264"/>
    </row>
    <row r="33" spans="1:42">
      <c r="A33" s="82">
        <f>список!A30</f>
        <v>29</v>
      </c>
      <c r="B33" s="145" t="str">
        <f>IF(список!B30="","",список!B30)</f>
        <v/>
      </c>
      <c r="C33" s="82">
        <f>IF(список!C30="","",список!C30)</f>
        <v>0</v>
      </c>
      <c r="D33" s="231"/>
      <c r="E33" s="233"/>
      <c r="F33" s="233"/>
      <c r="G33" s="233"/>
      <c r="H33" s="233"/>
      <c r="I33" s="233"/>
      <c r="J33" s="231"/>
      <c r="K33" s="233"/>
      <c r="L33" s="233"/>
      <c r="M33" s="233"/>
      <c r="N33" s="233"/>
      <c r="O33" s="233"/>
      <c r="P33" s="83"/>
      <c r="Q33" s="83"/>
      <c r="R33" s="83"/>
      <c r="S33" s="83"/>
      <c r="T33" s="226"/>
      <c r="U33" s="256" t="str">
        <f t="shared" si="0"/>
        <v/>
      </c>
      <c r="V33" s="297" t="str">
        <f t="shared" si="1"/>
        <v/>
      </c>
      <c r="W33" s="233"/>
      <c r="X33" s="233"/>
      <c r="Y33" s="233"/>
      <c r="Z33" s="233"/>
      <c r="AA33" s="260"/>
      <c r="AB33" s="520" t="str">
        <f t="shared" si="2"/>
        <v/>
      </c>
      <c r="AC33" s="263" t="str">
        <f t="shared" si="3"/>
        <v/>
      </c>
      <c r="AD33" s="251"/>
      <c r="AE33" s="83"/>
      <c r="AF33" s="83"/>
      <c r="AG33" s="83"/>
      <c r="AH33" s="83"/>
      <c r="AI33" s="83"/>
      <c r="AJ33" s="83"/>
      <c r="AK33" s="83"/>
      <c r="AL33" s="83"/>
      <c r="AM33" s="226"/>
      <c r="AN33" s="256" t="str">
        <f t="shared" si="4"/>
        <v/>
      </c>
      <c r="AO33" s="257" t="str">
        <f t="shared" si="5"/>
        <v/>
      </c>
      <c r="AP33" s="264"/>
    </row>
    <row r="34" spans="1:42">
      <c r="A34" s="82">
        <f>список!A31</f>
        <v>30</v>
      </c>
      <c r="B34" s="145" t="str">
        <f>IF(список!B31="","",список!B31)</f>
        <v/>
      </c>
      <c r="C34" s="82">
        <f>IF(список!C31="","",список!C31)</f>
        <v>0</v>
      </c>
      <c r="D34" s="231"/>
      <c r="E34" s="233"/>
      <c r="F34" s="233"/>
      <c r="G34" s="233"/>
      <c r="H34" s="233"/>
      <c r="I34" s="233"/>
      <c r="J34" s="231"/>
      <c r="K34" s="233"/>
      <c r="L34" s="233"/>
      <c r="M34" s="233"/>
      <c r="N34" s="233"/>
      <c r="O34" s="233"/>
      <c r="P34" s="83"/>
      <c r="Q34" s="83"/>
      <c r="R34" s="83"/>
      <c r="S34" s="83"/>
      <c r="T34" s="226"/>
      <c r="U34" s="256" t="str">
        <f t="shared" si="0"/>
        <v/>
      </c>
      <c r="V34" s="297" t="str">
        <f t="shared" si="1"/>
        <v/>
      </c>
      <c r="W34" s="233"/>
      <c r="X34" s="233"/>
      <c r="Y34" s="233"/>
      <c r="Z34" s="233"/>
      <c r="AA34" s="260"/>
      <c r="AB34" s="520" t="str">
        <f t="shared" si="2"/>
        <v/>
      </c>
      <c r="AC34" s="263" t="str">
        <f t="shared" si="3"/>
        <v/>
      </c>
      <c r="AD34" s="251"/>
      <c r="AE34" s="83"/>
      <c r="AF34" s="83"/>
      <c r="AG34" s="83"/>
      <c r="AH34" s="83"/>
      <c r="AI34" s="83"/>
      <c r="AJ34" s="83"/>
      <c r="AK34" s="83"/>
      <c r="AL34" s="83"/>
      <c r="AM34" s="226"/>
      <c r="AN34" s="256" t="str">
        <f t="shared" si="4"/>
        <v/>
      </c>
      <c r="AO34" s="257" t="str">
        <f t="shared" si="5"/>
        <v/>
      </c>
      <c r="AP34" s="264"/>
    </row>
    <row r="35" spans="1:42">
      <c r="A35" s="82">
        <f>список!A32</f>
        <v>31</v>
      </c>
      <c r="B35" s="145" t="str">
        <f>IF(список!B32="","",список!B32)</f>
        <v/>
      </c>
      <c r="C35" s="82">
        <f>IF(список!C32="","",список!C32)</f>
        <v>0</v>
      </c>
      <c r="D35" s="83"/>
      <c r="E35" s="83"/>
      <c r="F35" s="83"/>
      <c r="G35" s="83"/>
      <c r="H35" s="83"/>
      <c r="I35" s="83"/>
      <c r="J35" s="83"/>
      <c r="K35" s="83"/>
      <c r="L35" s="83"/>
      <c r="M35" s="83"/>
      <c r="N35" s="83"/>
      <c r="O35" s="83"/>
      <c r="P35" s="83"/>
      <c r="Q35" s="83"/>
      <c r="R35" s="83"/>
      <c r="S35" s="83"/>
      <c r="T35" s="226"/>
      <c r="U35" s="256" t="str">
        <f t="shared" si="0"/>
        <v/>
      </c>
      <c r="V35" s="297" t="str">
        <f t="shared" si="1"/>
        <v/>
      </c>
      <c r="W35" s="233"/>
      <c r="X35" s="233"/>
      <c r="Y35" s="233"/>
      <c r="Z35" s="233"/>
      <c r="AA35" s="260"/>
      <c r="AB35" s="520" t="str">
        <f t="shared" si="2"/>
        <v/>
      </c>
      <c r="AC35" s="263" t="str">
        <f t="shared" si="3"/>
        <v/>
      </c>
      <c r="AD35" s="251"/>
      <c r="AE35" s="83"/>
      <c r="AF35" s="83"/>
      <c r="AG35" s="83"/>
      <c r="AH35" s="83"/>
      <c r="AI35" s="83"/>
      <c r="AJ35" s="83"/>
      <c r="AK35" s="83"/>
      <c r="AL35" s="83"/>
      <c r="AM35" s="226"/>
      <c r="AN35" s="256" t="str">
        <f t="shared" si="4"/>
        <v/>
      </c>
      <c r="AO35" s="257" t="str">
        <f t="shared" si="5"/>
        <v/>
      </c>
      <c r="AP35" s="264"/>
    </row>
    <row r="36" spans="1:42">
      <c r="A36" s="82">
        <f>список!A33</f>
        <v>32</v>
      </c>
      <c r="B36" s="145" t="str">
        <f>IF(список!B33="","",список!B33)</f>
        <v/>
      </c>
      <c r="C36" s="82">
        <f>IF(список!C33="","",список!C33)</f>
        <v>0</v>
      </c>
      <c r="D36" s="83"/>
      <c r="E36" s="83"/>
      <c r="F36" s="83"/>
      <c r="G36" s="83"/>
      <c r="H36" s="83"/>
      <c r="I36" s="83"/>
      <c r="J36" s="83"/>
      <c r="K36" s="83"/>
      <c r="L36" s="83"/>
      <c r="M36" s="83"/>
      <c r="N36" s="83"/>
      <c r="O36" s="83"/>
      <c r="P36" s="83"/>
      <c r="Q36" s="83"/>
      <c r="R36" s="83"/>
      <c r="S36" s="83"/>
      <c r="T36" s="226"/>
      <c r="U36" s="256" t="str">
        <f t="shared" si="0"/>
        <v/>
      </c>
      <c r="V36" s="297" t="str">
        <f t="shared" si="1"/>
        <v/>
      </c>
      <c r="W36" s="233"/>
      <c r="X36" s="233"/>
      <c r="Y36" s="233"/>
      <c r="Z36" s="233"/>
      <c r="AA36" s="260"/>
      <c r="AB36" s="520" t="str">
        <f t="shared" si="2"/>
        <v/>
      </c>
      <c r="AC36" s="263" t="str">
        <f t="shared" si="3"/>
        <v/>
      </c>
      <c r="AD36" s="251"/>
      <c r="AE36" s="83"/>
      <c r="AF36" s="83"/>
      <c r="AG36" s="83"/>
      <c r="AH36" s="83"/>
      <c r="AI36" s="83"/>
      <c r="AJ36" s="83"/>
      <c r="AK36" s="83"/>
      <c r="AL36" s="83"/>
      <c r="AM36" s="226"/>
      <c r="AN36" s="256" t="str">
        <f t="shared" si="4"/>
        <v/>
      </c>
      <c r="AO36" s="257" t="str">
        <f t="shared" si="5"/>
        <v/>
      </c>
      <c r="AP36" s="264"/>
    </row>
    <row r="37" spans="1:42">
      <c r="A37" s="82">
        <f>список!A34</f>
        <v>33</v>
      </c>
      <c r="B37" s="145" t="str">
        <f>IF(список!B34="","",список!B34)</f>
        <v/>
      </c>
      <c r="C37" s="82">
        <f>IF(список!C34="","",список!C34)</f>
        <v>0</v>
      </c>
      <c r="D37" s="83"/>
      <c r="E37" s="83"/>
      <c r="F37" s="83"/>
      <c r="G37" s="83"/>
      <c r="H37" s="83"/>
      <c r="I37" s="83"/>
      <c r="J37" s="83"/>
      <c r="K37" s="83"/>
      <c r="L37" s="83"/>
      <c r="M37" s="83"/>
      <c r="N37" s="83"/>
      <c r="O37" s="83"/>
      <c r="P37" s="83"/>
      <c r="Q37" s="83"/>
      <c r="R37" s="83"/>
      <c r="S37" s="83"/>
      <c r="T37" s="226"/>
      <c r="U37" s="256" t="str">
        <f t="shared" si="0"/>
        <v/>
      </c>
      <c r="V37" s="297" t="str">
        <f t="shared" si="1"/>
        <v/>
      </c>
      <c r="W37" s="233"/>
      <c r="X37" s="233"/>
      <c r="Y37" s="233"/>
      <c r="Z37" s="233"/>
      <c r="AA37" s="260"/>
      <c r="AB37" s="520" t="str">
        <f t="shared" si="2"/>
        <v/>
      </c>
      <c r="AC37" s="263" t="str">
        <f t="shared" si="3"/>
        <v/>
      </c>
      <c r="AD37" s="251"/>
      <c r="AE37" s="83"/>
      <c r="AF37" s="83"/>
      <c r="AG37" s="83"/>
      <c r="AH37" s="83"/>
      <c r="AI37" s="83"/>
      <c r="AJ37" s="83"/>
      <c r="AK37" s="83"/>
      <c r="AL37" s="83"/>
      <c r="AM37" s="226"/>
      <c r="AN37" s="256" t="str">
        <f t="shared" si="4"/>
        <v/>
      </c>
      <c r="AO37" s="257" t="str">
        <f t="shared" si="5"/>
        <v/>
      </c>
      <c r="AP37" s="264"/>
    </row>
    <row r="38" spans="1:42">
      <c r="A38" s="82">
        <f>список!A35</f>
        <v>34</v>
      </c>
      <c r="B38" s="145" t="str">
        <f>IF(список!B35="","",список!B35)</f>
        <v/>
      </c>
      <c r="C38" s="82">
        <f>IF(список!C35="","",список!C35)</f>
        <v>0</v>
      </c>
      <c r="D38" s="84"/>
      <c r="E38" s="84"/>
      <c r="F38" s="84"/>
      <c r="G38" s="84"/>
      <c r="H38" s="84"/>
      <c r="I38" s="84"/>
      <c r="J38" s="84"/>
      <c r="K38" s="84"/>
      <c r="L38" s="84"/>
      <c r="M38" s="84"/>
      <c r="N38" s="84"/>
      <c r="O38" s="84"/>
      <c r="P38" s="84"/>
      <c r="Q38" s="84"/>
      <c r="R38" s="84"/>
      <c r="S38" s="84"/>
      <c r="T38" s="250"/>
      <c r="U38" s="256" t="str">
        <f t="shared" si="0"/>
        <v/>
      </c>
      <c r="V38" s="297" t="str">
        <f t="shared" si="1"/>
        <v/>
      </c>
      <c r="W38" s="252"/>
      <c r="X38" s="84"/>
      <c r="Y38" s="84"/>
      <c r="Z38" s="84"/>
      <c r="AA38" s="250"/>
      <c r="AB38" s="520" t="str">
        <f t="shared" si="2"/>
        <v/>
      </c>
      <c r="AC38" s="263" t="str">
        <f t="shared" si="3"/>
        <v/>
      </c>
      <c r="AD38" s="252"/>
      <c r="AE38" s="84"/>
      <c r="AF38" s="84"/>
      <c r="AG38" s="84"/>
      <c r="AH38" s="84"/>
      <c r="AI38" s="84"/>
      <c r="AJ38" s="84"/>
      <c r="AK38" s="84"/>
      <c r="AL38" s="84"/>
      <c r="AM38" s="250"/>
      <c r="AN38" s="256" t="str">
        <f t="shared" si="4"/>
        <v/>
      </c>
      <c r="AO38" s="257" t="str">
        <f t="shared" si="5"/>
        <v/>
      </c>
      <c r="AP38" s="264"/>
    </row>
    <row r="39" spans="1:42"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84"/>
      <c r="O39" s="84"/>
      <c r="P39" s="84"/>
      <c r="Q39" s="84"/>
      <c r="R39" s="84"/>
      <c r="S39" s="84"/>
      <c r="T39" s="250"/>
      <c r="U39" s="294" t="str">
        <f t="shared" si="0"/>
        <v/>
      </c>
      <c r="V39" s="298" t="str">
        <f t="shared" si="1"/>
        <v/>
      </c>
      <c r="W39" s="252"/>
      <c r="X39" s="84"/>
      <c r="Y39" s="84"/>
      <c r="Z39" s="84"/>
      <c r="AA39" s="250"/>
      <c r="AB39" s="521" t="str">
        <f t="shared" si="2"/>
        <v/>
      </c>
      <c r="AC39" s="296" t="str">
        <f t="shared" si="3"/>
        <v/>
      </c>
      <c r="AD39" s="252"/>
      <c r="AE39" s="84"/>
      <c r="AF39" s="84"/>
      <c r="AG39" s="84"/>
      <c r="AH39" s="84"/>
      <c r="AI39" s="84"/>
      <c r="AJ39" s="84"/>
      <c r="AK39" s="84"/>
      <c r="AL39" s="84"/>
      <c r="AM39" s="250"/>
      <c r="AN39" s="294" t="str">
        <f t="shared" si="4"/>
        <v/>
      </c>
      <c r="AO39" s="295" t="str">
        <f t="shared" si="5"/>
        <v/>
      </c>
      <c r="AP39" s="264"/>
    </row>
    <row r="40" spans="1:42">
      <c r="U40" s="253"/>
      <c r="V40" s="253"/>
      <c r="W40" s="84"/>
      <c r="X40" s="84"/>
      <c r="Y40" s="84"/>
      <c r="Z40" s="84"/>
      <c r="AA40" s="84"/>
      <c r="AB40" s="253"/>
      <c r="AC40" s="253"/>
      <c r="AD40" s="84"/>
      <c r="AE40" s="84"/>
      <c r="AF40" s="84"/>
      <c r="AG40" s="84"/>
      <c r="AH40" s="84"/>
      <c r="AI40" s="84"/>
      <c r="AJ40" s="84"/>
      <c r="AK40" s="84"/>
      <c r="AL40" s="84"/>
      <c r="AM40" s="84"/>
      <c r="AN40" s="253"/>
      <c r="AO40" s="253"/>
    </row>
    <row r="41" spans="1:42">
      <c r="W41" s="84"/>
      <c r="X41" s="84"/>
      <c r="Y41" s="84"/>
      <c r="Z41" s="84"/>
      <c r="AA41" s="84"/>
      <c r="AD41" s="84"/>
      <c r="AE41" s="84"/>
      <c r="AF41" s="84"/>
      <c r="AG41" s="84"/>
      <c r="AH41" s="84"/>
      <c r="AI41" s="84"/>
      <c r="AJ41" s="84"/>
      <c r="AK41" s="84"/>
      <c r="AL41" s="84"/>
      <c r="AM41" s="84"/>
    </row>
    <row r="42" spans="1:42">
      <c r="W42" s="84"/>
      <c r="X42" s="84"/>
      <c r="Y42" s="84"/>
      <c r="Z42" s="84"/>
      <c r="AA42" s="84"/>
      <c r="AD42" s="84"/>
      <c r="AE42" s="84"/>
      <c r="AF42" s="84"/>
      <c r="AG42" s="84"/>
      <c r="AH42" s="84"/>
      <c r="AI42" s="84"/>
      <c r="AJ42" s="84"/>
      <c r="AK42" s="84"/>
      <c r="AL42" s="84"/>
      <c r="AM42" s="84"/>
    </row>
    <row r="43" spans="1:42">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W57"/>
  <sheetViews>
    <sheetView topLeftCell="C7" zoomScale="60" zoomScaleNormal="60" workbookViewId="0">
      <selection activeCell="CB34" sqref="CB34"/>
    </sheetView>
  </sheetViews>
  <sheetFormatPr defaultColWidth="9.140625" defaultRowHeight="1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c r="A1" s="491" t="s">
        <v>281</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row>
    <row r="2" spans="1:127" ht="96.75" customHeight="1">
      <c r="A2" s="492" t="str">
        <f>список!A1</f>
        <v>№</v>
      </c>
      <c r="B2" s="492" t="str">
        <f>список!B1</f>
        <v>Фамилия, имя воспитанника</v>
      </c>
      <c r="C2" s="175" t="str">
        <f>список!C1</f>
        <v xml:space="preserve">дата </v>
      </c>
      <c r="D2" s="173"/>
      <c r="E2" s="174"/>
      <c r="F2" s="174"/>
      <c r="G2" s="174"/>
      <c r="H2" s="174"/>
      <c r="I2" s="174"/>
      <c r="J2" s="174"/>
      <c r="K2" s="174"/>
      <c r="L2" s="174"/>
      <c r="M2" s="174"/>
      <c r="N2" s="174"/>
      <c r="O2" s="174"/>
      <c r="P2" s="494" t="s">
        <v>283</v>
      </c>
      <c r="Q2" s="208"/>
      <c r="R2" s="186"/>
      <c r="S2" s="186"/>
      <c r="T2" s="186"/>
      <c r="U2" s="186"/>
      <c r="V2" s="186"/>
      <c r="W2" s="186"/>
      <c r="X2" s="186"/>
      <c r="Y2" s="186"/>
      <c r="Z2" s="186"/>
      <c r="AA2" s="495" t="s">
        <v>282</v>
      </c>
      <c r="AB2" s="208"/>
      <c r="AC2" s="186"/>
      <c r="AD2" s="186"/>
      <c r="AE2" s="186"/>
      <c r="AF2" s="186"/>
      <c r="AG2" s="186"/>
      <c r="AH2" s="186"/>
      <c r="AI2" s="186"/>
      <c r="AJ2" s="494" t="s">
        <v>284</v>
      </c>
      <c r="AK2" s="208"/>
      <c r="AL2" s="186"/>
      <c r="AM2" s="186"/>
      <c r="AN2" s="186"/>
      <c r="AO2" s="186"/>
      <c r="AP2" s="186"/>
      <c r="AQ2" s="186"/>
      <c r="AR2" s="186"/>
      <c r="AS2" s="186"/>
      <c r="AT2" s="186"/>
      <c r="AU2" s="497" t="s">
        <v>285</v>
      </c>
      <c r="AV2" s="209"/>
      <c r="AW2" s="186"/>
      <c r="AX2" s="186"/>
      <c r="AY2" s="186"/>
      <c r="AZ2" s="186"/>
      <c r="BA2" s="186"/>
      <c r="BB2" s="186"/>
      <c r="BC2" s="186"/>
      <c r="BD2" s="186"/>
      <c r="BE2" s="186"/>
      <c r="BF2" s="186"/>
      <c r="BG2" s="497" t="s">
        <v>286</v>
      </c>
      <c r="BH2" s="209"/>
      <c r="BI2" s="186"/>
      <c r="BJ2" s="186"/>
      <c r="BK2" s="186"/>
      <c r="BL2" s="186"/>
      <c r="BM2" s="186"/>
      <c r="BN2" s="186"/>
      <c r="BO2" s="186"/>
      <c r="BP2" s="186"/>
      <c r="BQ2" s="186"/>
      <c r="BR2" s="186"/>
      <c r="BS2" s="186"/>
      <c r="BT2" s="186"/>
      <c r="BU2" s="186"/>
      <c r="BV2" s="186"/>
      <c r="BW2" s="186"/>
      <c r="BX2" s="186"/>
      <c r="BY2" s="186"/>
      <c r="BZ2" s="186"/>
      <c r="CA2" s="186"/>
      <c r="CB2" s="499"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499" t="s">
        <v>288</v>
      </c>
      <c r="DJ2" s="446"/>
      <c r="DK2" s="447"/>
      <c r="DL2" s="447"/>
      <c r="DM2" s="447"/>
      <c r="DN2" s="447"/>
      <c r="DO2" s="447"/>
      <c r="DP2" s="447"/>
      <c r="DQ2" s="447"/>
      <c r="DR2" s="447"/>
      <c r="DS2" s="447"/>
      <c r="DT2" s="447"/>
      <c r="DU2" s="447"/>
    </row>
    <row r="3" spans="1:127" ht="78" customHeight="1" thickBot="1">
      <c r="A3" s="493"/>
      <c r="B3" s="493"/>
      <c r="C3" s="176"/>
      <c r="D3" s="138" t="s">
        <v>171</v>
      </c>
      <c r="E3" s="139" t="s">
        <v>175</v>
      </c>
      <c r="F3" s="146" t="s">
        <v>176</v>
      </c>
      <c r="G3" s="146" t="s">
        <v>177</v>
      </c>
      <c r="H3" s="146" t="s">
        <v>178</v>
      </c>
      <c r="I3" s="157" t="s">
        <v>179</v>
      </c>
      <c r="J3" s="139" t="s">
        <v>194</v>
      </c>
      <c r="K3" s="139" t="s">
        <v>202</v>
      </c>
      <c r="L3" s="138" t="s">
        <v>248</v>
      </c>
      <c r="M3" s="158" t="s">
        <v>289</v>
      </c>
      <c r="N3" s="162" t="s">
        <v>255</v>
      </c>
      <c r="O3" s="162"/>
      <c r="P3" s="494"/>
      <c r="Q3" s="147" t="s">
        <v>156</v>
      </c>
      <c r="R3" s="147" t="s">
        <v>157</v>
      </c>
      <c r="S3" s="147" t="s">
        <v>158</v>
      </c>
      <c r="T3" s="147" t="s">
        <v>159</v>
      </c>
      <c r="U3" s="147" t="s">
        <v>160</v>
      </c>
      <c r="V3" s="147" t="s">
        <v>161</v>
      </c>
      <c r="W3" s="147" t="s">
        <v>162</v>
      </c>
      <c r="X3" s="147" t="s">
        <v>163</v>
      </c>
      <c r="Y3" s="162" t="s">
        <v>174</v>
      </c>
      <c r="Z3" s="138"/>
      <c r="AA3" s="496"/>
      <c r="AB3" s="159" t="s">
        <v>172</v>
      </c>
      <c r="AC3" s="159" t="s">
        <v>205</v>
      </c>
      <c r="AD3" s="159" t="s">
        <v>247</v>
      </c>
      <c r="AE3" s="160" t="s">
        <v>228</v>
      </c>
      <c r="AF3" s="161" t="s">
        <v>229</v>
      </c>
      <c r="AG3" s="161" t="s">
        <v>230</v>
      </c>
      <c r="AH3" s="159" t="s">
        <v>262</v>
      </c>
      <c r="AI3" s="138"/>
      <c r="AJ3" s="494"/>
      <c r="AK3" s="148" t="s">
        <v>231</v>
      </c>
      <c r="AL3" s="148" t="s">
        <v>233</v>
      </c>
      <c r="AM3" s="148" t="s">
        <v>235</v>
      </c>
      <c r="AN3" s="148" t="s">
        <v>236</v>
      </c>
      <c r="AO3" s="148" t="s">
        <v>237</v>
      </c>
      <c r="AP3" s="148" t="s">
        <v>238</v>
      </c>
      <c r="AQ3" s="148" t="s">
        <v>240</v>
      </c>
      <c r="AR3" s="148" t="s">
        <v>241</v>
      </c>
      <c r="AS3" s="148" t="s">
        <v>242</v>
      </c>
      <c r="AT3" s="148"/>
      <c r="AU3" s="498"/>
      <c r="AV3" s="138" t="s">
        <v>249</v>
      </c>
      <c r="AW3" s="147" t="s">
        <v>250</v>
      </c>
      <c r="AX3" s="147" t="s">
        <v>251</v>
      </c>
      <c r="AY3" s="147" t="s">
        <v>252</v>
      </c>
      <c r="AZ3" s="147" t="s">
        <v>253</v>
      </c>
      <c r="BA3" s="147" t="s">
        <v>291</v>
      </c>
      <c r="BB3" s="147" t="s">
        <v>256</v>
      </c>
      <c r="BC3" s="147" t="s">
        <v>257</v>
      </c>
      <c r="BD3" s="147" t="s">
        <v>258</v>
      </c>
      <c r="BE3" s="147" t="s">
        <v>261</v>
      </c>
      <c r="BF3" s="147"/>
      <c r="BG3" s="498"/>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0"/>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0"/>
      <c r="DJ3" s="103"/>
      <c r="DK3" s="103"/>
      <c r="DL3" s="103"/>
      <c r="DM3" s="103"/>
      <c r="DN3" s="103"/>
      <c r="DO3" s="103"/>
      <c r="DP3" s="103"/>
      <c r="DQ3" s="103"/>
      <c r="DR3" s="103"/>
      <c r="DS3" s="103"/>
      <c r="DT3" s="103"/>
      <c r="DU3" s="103"/>
      <c r="DV3" s="103"/>
      <c r="DW3" s="104"/>
    </row>
    <row r="4" spans="1:127" s="96" customFormat="1">
      <c r="A4" s="152">
        <f>список!A2</f>
        <v>1</v>
      </c>
      <c r="B4" s="153" t="str">
        <f>IF(список!B2="","",список!B2)</f>
        <v/>
      </c>
      <c r="C4" s="154" t="str">
        <f>IF(список!C2="","",список!C2)</f>
        <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c r="A5" s="96">
        <f>список!A3</f>
        <v>2</v>
      </c>
      <c r="B5" s="153" t="str">
        <f>IF(список!B3="","",список!B3)</f>
        <v/>
      </c>
      <c r="C5" s="149">
        <f>IF(список!C3="","",список!C3)</f>
        <v>0</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c r="A6" s="96">
        <f>список!A4</f>
        <v>3</v>
      </c>
      <c r="B6" s="153" t="str">
        <f>IF(список!B4="","",список!B4)</f>
        <v/>
      </c>
      <c r="C6" s="149">
        <f>IF(список!C4="","",список!C4)</f>
        <v>0</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c r="A7" s="96">
        <f>список!A5</f>
        <v>4</v>
      </c>
      <c r="B7" s="153" t="str">
        <f>IF(список!B5="","",список!B5)</f>
        <v/>
      </c>
      <c r="C7" s="149">
        <f>IF(список!C5="","",список!C5)</f>
        <v>0</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c r="A8" s="96">
        <f>список!A6</f>
        <v>5</v>
      </c>
      <c r="B8" s="153" t="str">
        <f>IF(список!B6="","",список!B6)</f>
        <v/>
      </c>
      <c r="C8" s="149">
        <f>IF(список!C6="","",список!C6)</f>
        <v>0</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c r="A9" s="96">
        <f>список!A7</f>
        <v>6</v>
      </c>
      <c r="B9" s="153" t="str">
        <f>IF(список!B7="","",список!B7)</f>
        <v/>
      </c>
      <c r="C9" s="149">
        <f>IF(список!C7="","",список!C7)</f>
        <v>0</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c r="A10" s="96">
        <f>список!A8</f>
        <v>7</v>
      </c>
      <c r="B10" s="153" t="str">
        <f>IF(список!B8="","",список!B8)</f>
        <v/>
      </c>
      <c r="C10" s="149">
        <f>IF(список!C8="","",список!C8)</f>
        <v>0</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c r="A11" s="96">
        <f>список!A9</f>
        <v>8</v>
      </c>
      <c r="B11" s="153" t="str">
        <f>IF(список!B9="","",список!B9)</f>
        <v/>
      </c>
      <c r="C11" s="149">
        <f>IF(список!C9="","",список!C9)</f>
        <v>0</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c r="A12" s="96">
        <f>список!A10</f>
        <v>9</v>
      </c>
      <c r="B12" s="153" t="str">
        <f>IF(список!B10="","",список!B10)</f>
        <v/>
      </c>
      <c r="C12" s="149">
        <f>IF(список!C10="","",список!C10)</f>
        <v>0</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c r="A13" s="96">
        <f>список!A11</f>
        <v>10</v>
      </c>
      <c r="B13" s="153" t="str">
        <f>IF(список!B11="","",список!B11)</f>
        <v/>
      </c>
      <c r="C13" s="149">
        <f>IF(список!C11="","",список!C11)</f>
        <v>0</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c r="A14" s="96">
        <f>список!A12</f>
        <v>11</v>
      </c>
      <c r="B14" s="153" t="str">
        <f>IF(список!B12="","",список!B12)</f>
        <v/>
      </c>
      <c r="C14" s="149">
        <f>IF(список!C12="","",список!C12)</f>
        <v>0</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c r="A15" s="96">
        <f>список!A13</f>
        <v>12</v>
      </c>
      <c r="B15" s="153" t="str">
        <f>IF(список!B13="","",список!B13)</f>
        <v/>
      </c>
      <c r="C15" s="149">
        <f>IF(список!C13="","",список!C13)</f>
        <v>0</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c r="A16" s="96">
        <f>список!A14</f>
        <v>13</v>
      </c>
      <c r="B16" s="153" t="str">
        <f>IF(список!B14="","",список!B14)</f>
        <v/>
      </c>
      <c r="C16" s="149">
        <f>IF(список!C14="","",список!C14)</f>
        <v>0</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c r="A17" s="96">
        <f>список!A15</f>
        <v>14</v>
      </c>
      <c r="B17" s="153" t="str">
        <f>IF(список!B15="","",список!B15)</f>
        <v/>
      </c>
      <c r="C17" s="149">
        <f>IF(список!C15="","",список!C15)</f>
        <v>0</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c r="A18" s="96">
        <f>список!A16</f>
        <v>15</v>
      </c>
      <c r="B18" s="153" t="str">
        <f>IF(список!B16="","",список!B16)</f>
        <v/>
      </c>
      <c r="C18" s="149">
        <f>IF(список!C16="","",список!C16)</f>
        <v>0</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c r="A19" s="96">
        <f>список!A17</f>
        <v>16</v>
      </c>
      <c r="B19" s="153" t="str">
        <f>IF(список!B17="","",список!B17)</f>
        <v/>
      </c>
      <c r="C19" s="149">
        <f>IF(список!C17="","",список!C17)</f>
        <v>0</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c r="A20" s="96">
        <f>список!A18</f>
        <v>17</v>
      </c>
      <c r="B20" s="153" t="str">
        <f>IF(список!B18="","",список!B18)</f>
        <v/>
      </c>
      <c r="C20" s="149">
        <f>IF(список!C18="","",список!C18)</f>
        <v>0</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c r="A21" s="96">
        <f>список!A19</f>
        <v>18</v>
      </c>
      <c r="B21" s="153" t="str">
        <f>IF(список!B19="","",список!B19)</f>
        <v/>
      </c>
      <c r="C21" s="149">
        <f>IF(список!C19="","",список!C19)</f>
        <v>0</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c r="A22" s="96">
        <f>список!A20</f>
        <v>19</v>
      </c>
      <c r="B22" s="153" t="str">
        <f>IF(список!B20="","",список!B20)</f>
        <v/>
      </c>
      <c r="C22" s="149">
        <f>IF(список!C20="","",список!C20)</f>
        <v>0</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c r="A23" s="96">
        <f>список!A21</f>
        <v>20</v>
      </c>
      <c r="B23" s="153" t="str">
        <f>IF(список!B21="","",список!B21)</f>
        <v/>
      </c>
      <c r="C23" s="149">
        <f>IF(список!C21="","",список!C21)</f>
        <v>0</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c r="A24" s="96">
        <f>список!A22</f>
        <v>21</v>
      </c>
      <c r="B24" s="153" t="str">
        <f>IF(список!B22="","",список!B22)</f>
        <v/>
      </c>
      <c r="C24" s="149">
        <f>IF(список!C22="","",список!C22)</f>
        <v>0</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c r="A25" s="96">
        <f>список!A23</f>
        <v>22</v>
      </c>
      <c r="B25" s="153" t="str">
        <f>IF(список!B23="","",список!B23)</f>
        <v/>
      </c>
      <c r="C25" s="149">
        <f>IF(список!C23="","",список!C23)</f>
        <v>0</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c r="A26" s="96">
        <f>список!A24</f>
        <v>23</v>
      </c>
      <c r="B26" s="153" t="str">
        <f>IF(список!B24="","",список!B24)</f>
        <v/>
      </c>
      <c r="C26" s="149">
        <f>IF(список!C24="","",список!C24)</f>
        <v>0</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c r="A27" s="96">
        <f>список!A25</f>
        <v>24</v>
      </c>
      <c r="B27" s="153" t="str">
        <f>IF(список!B25="","",список!B25)</f>
        <v/>
      </c>
      <c r="C27" s="149">
        <f>IF(список!C25="","",список!C25)</f>
        <v>0</v>
      </c>
      <c r="D27" s="155"/>
      <c r="I27" s="149"/>
      <c r="N27" s="149"/>
      <c r="O27" s="166"/>
      <c r="P27" s="356" t="str">
        <f>'целевые ориентиры'!M27</f>
        <v/>
      </c>
      <c r="Q27" s="177"/>
      <c r="R27" s="177"/>
      <c r="S27" s="177"/>
      <c r="T27" s="177"/>
      <c r="U27" s="177"/>
      <c r="V27" s="178"/>
      <c r="W27" s="178"/>
      <c r="X27" s="178"/>
      <c r="Y27" s="179"/>
      <c r="Z27" s="180"/>
      <c r="AA27" s="356" t="str">
        <f>'целевые ориентиры'!X27</f>
        <v/>
      </c>
      <c r="AB27" s="172"/>
      <c r="AC27" s="171"/>
      <c r="AD27" s="170"/>
      <c r="AE27" s="181"/>
      <c r="AF27" s="181"/>
      <c r="AG27" s="181"/>
      <c r="AH27" s="170"/>
      <c r="AI27" s="180"/>
      <c r="AJ27" s="356" t="str">
        <f>'целевые ориентиры'!AH27</f>
        <v/>
      </c>
      <c r="AK27" s="172"/>
      <c r="AL27" s="356"/>
      <c r="AM27" s="356"/>
      <c r="AN27" s="356"/>
      <c r="AO27" s="356"/>
      <c r="AP27" s="356"/>
      <c r="AQ27" s="356"/>
      <c r="AR27" s="356"/>
      <c r="AS27" s="356"/>
      <c r="AT27" s="180"/>
      <c r="AU27" s="356" t="str">
        <f>'целевые ориентиры'!AR27</f>
        <v/>
      </c>
      <c r="AV27" s="356"/>
      <c r="AW27" s="356"/>
      <c r="AX27" s="356"/>
      <c r="AY27" s="356"/>
      <c r="AZ27" s="356"/>
      <c r="BA27" s="356"/>
      <c r="BB27" s="356"/>
      <c r="BC27" s="356"/>
      <c r="BD27" s="356"/>
      <c r="BE27" s="356"/>
      <c r="BF27" s="356"/>
      <c r="BG27" s="356" t="str">
        <f>'целевые ориентиры'!BG27</f>
        <v/>
      </c>
      <c r="BH27" s="356"/>
      <c r="BI27" s="356"/>
      <c r="BJ27" s="356"/>
      <c r="BK27" s="356"/>
      <c r="BL27" s="356"/>
      <c r="BM27" s="356"/>
      <c r="BN27" s="356"/>
      <c r="BO27" s="356"/>
      <c r="BP27" s="356"/>
      <c r="BQ27" s="356"/>
      <c r="BR27" s="356"/>
      <c r="BS27" s="356"/>
      <c r="BT27" s="356"/>
      <c r="BU27" s="356"/>
      <c r="BV27" s="356"/>
      <c r="BW27" s="356"/>
      <c r="BX27" s="356"/>
      <c r="BY27" s="356"/>
      <c r="BZ27" s="356"/>
      <c r="CA27" s="180"/>
      <c r="CB27" s="356" t="str">
        <f>'целевые ориентиры'!BY27</f>
        <v/>
      </c>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180"/>
      <c r="DI27" s="356" t="str">
        <f>'целевые ориентиры'!DC27</f>
        <v/>
      </c>
    </row>
    <row r="28" spans="1:113" s="96" customFormat="1">
      <c r="A28" s="96">
        <f>список!A26</f>
        <v>25</v>
      </c>
      <c r="B28" s="153" t="str">
        <f>IF(список!B26="","",список!B26)</f>
        <v/>
      </c>
      <c r="C28" s="149">
        <f>IF(список!C26="","",список!C26)</f>
        <v>0</v>
      </c>
      <c r="D28" s="155"/>
      <c r="I28" s="149"/>
      <c r="N28" s="149"/>
      <c r="O28" s="166"/>
      <c r="P28" s="356" t="str">
        <f>'целевые ориентиры'!M28</f>
        <v/>
      </c>
      <c r="Q28" s="177"/>
      <c r="R28" s="177"/>
      <c r="S28" s="177"/>
      <c r="T28" s="177"/>
      <c r="U28" s="177"/>
      <c r="V28" s="178"/>
      <c r="W28" s="178"/>
      <c r="X28" s="178"/>
      <c r="Y28" s="179"/>
      <c r="Z28" s="180"/>
      <c r="AA28" s="356" t="str">
        <f>'целевые ориентиры'!X28</f>
        <v/>
      </c>
      <c r="AB28" s="172"/>
      <c r="AC28" s="171"/>
      <c r="AD28" s="170"/>
      <c r="AE28" s="181"/>
      <c r="AF28" s="181"/>
      <c r="AG28" s="181"/>
      <c r="AH28" s="170"/>
      <c r="AI28" s="180"/>
      <c r="AJ28" s="356" t="str">
        <f>'целевые ориентиры'!AH28</f>
        <v/>
      </c>
      <c r="AK28" s="172"/>
      <c r="AL28" s="356"/>
      <c r="AM28" s="356"/>
      <c r="AN28" s="356"/>
      <c r="AO28" s="356"/>
      <c r="AP28" s="356"/>
      <c r="AQ28" s="356"/>
      <c r="AR28" s="356"/>
      <c r="AS28" s="356"/>
      <c r="AT28" s="180"/>
      <c r="AU28" s="356" t="str">
        <f>'целевые ориентиры'!AR28</f>
        <v/>
      </c>
      <c r="AV28" s="356"/>
      <c r="AW28" s="356"/>
      <c r="AX28" s="356"/>
      <c r="AY28" s="356"/>
      <c r="AZ28" s="356"/>
      <c r="BA28" s="356"/>
      <c r="BB28" s="356"/>
      <c r="BC28" s="356"/>
      <c r="BD28" s="356"/>
      <c r="BE28" s="356"/>
      <c r="BF28" s="356"/>
      <c r="BG28" s="356" t="str">
        <f>'целевые ориентиры'!BG28</f>
        <v/>
      </c>
      <c r="BH28" s="356"/>
      <c r="BI28" s="356"/>
      <c r="BJ28" s="356"/>
      <c r="BK28" s="356"/>
      <c r="BL28" s="356"/>
      <c r="BM28" s="356"/>
      <c r="BN28" s="356"/>
      <c r="BO28" s="356"/>
      <c r="BP28" s="356"/>
      <c r="BQ28" s="356"/>
      <c r="BR28" s="356"/>
      <c r="BS28" s="356"/>
      <c r="BT28" s="356"/>
      <c r="BU28" s="356"/>
      <c r="BV28" s="356"/>
      <c r="BW28" s="356"/>
      <c r="BX28" s="356"/>
      <c r="BY28" s="356"/>
      <c r="BZ28" s="356"/>
      <c r="CA28" s="180"/>
      <c r="CB28" s="356" t="str">
        <f>'целевые ориентиры'!BY28</f>
        <v/>
      </c>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180"/>
      <c r="DI28" s="356" t="str">
        <f>'целевые ориентиры'!DC28</f>
        <v/>
      </c>
    </row>
    <row r="29" spans="1:113" s="96" customFormat="1">
      <c r="A29" s="96">
        <f>список!A27</f>
        <v>26</v>
      </c>
      <c r="B29" s="153" t="str">
        <f>IF(список!B27="","",список!B27)</f>
        <v/>
      </c>
      <c r="C29" s="149">
        <f>IF(список!C27="","",список!C27)</f>
        <v>0</v>
      </c>
      <c r="D29" s="155"/>
      <c r="I29" s="149"/>
      <c r="N29" s="149"/>
      <c r="O29" s="166"/>
      <c r="P29" s="356" t="str">
        <f>'целевые ориентиры'!M29</f>
        <v/>
      </c>
      <c r="Q29" s="177"/>
      <c r="R29" s="177"/>
      <c r="S29" s="177"/>
      <c r="T29" s="177"/>
      <c r="U29" s="177"/>
      <c r="V29" s="178"/>
      <c r="W29" s="178"/>
      <c r="X29" s="178"/>
      <c r="Y29" s="179"/>
      <c r="Z29" s="180"/>
      <c r="AA29" s="356" t="str">
        <f>'целевые ориентиры'!X29</f>
        <v/>
      </c>
      <c r="AB29" s="172"/>
      <c r="AC29" s="171"/>
      <c r="AD29" s="170"/>
      <c r="AE29" s="181"/>
      <c r="AF29" s="181"/>
      <c r="AG29" s="181"/>
      <c r="AH29" s="170"/>
      <c r="AI29" s="180"/>
      <c r="AJ29" s="356" t="str">
        <f>'целевые ориентиры'!AH29</f>
        <v/>
      </c>
      <c r="AK29" s="172"/>
      <c r="AL29" s="356"/>
      <c r="AM29" s="356"/>
      <c r="AN29" s="356"/>
      <c r="AO29" s="356"/>
      <c r="AP29" s="356"/>
      <c r="AQ29" s="356"/>
      <c r="AR29" s="356"/>
      <c r="AS29" s="356"/>
      <c r="AT29" s="180"/>
      <c r="AU29" s="356" t="str">
        <f>'целевые ориентиры'!AR29</f>
        <v/>
      </c>
      <c r="AV29" s="356"/>
      <c r="AW29" s="356"/>
      <c r="AX29" s="356"/>
      <c r="AY29" s="356"/>
      <c r="AZ29" s="356"/>
      <c r="BA29" s="356"/>
      <c r="BB29" s="356"/>
      <c r="BC29" s="356"/>
      <c r="BD29" s="356"/>
      <c r="BE29" s="356"/>
      <c r="BF29" s="356"/>
      <c r="BG29" s="356" t="str">
        <f>'целевые ориентиры'!BG29</f>
        <v/>
      </c>
      <c r="BH29" s="356"/>
      <c r="BI29" s="356"/>
      <c r="BJ29" s="356"/>
      <c r="BK29" s="356"/>
      <c r="BL29" s="356"/>
      <c r="BM29" s="356"/>
      <c r="BN29" s="356"/>
      <c r="BO29" s="356"/>
      <c r="BP29" s="356"/>
      <c r="BQ29" s="356"/>
      <c r="BR29" s="356"/>
      <c r="BS29" s="356"/>
      <c r="BT29" s="356"/>
      <c r="BU29" s="356"/>
      <c r="BV29" s="356"/>
      <c r="BW29" s="356"/>
      <c r="BX29" s="356"/>
      <c r="BY29" s="356"/>
      <c r="BZ29" s="356"/>
      <c r="CA29" s="180"/>
      <c r="CB29" s="356" t="str">
        <f>'целевые ориентиры'!BY29</f>
        <v/>
      </c>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180"/>
      <c r="DI29" s="356" t="str">
        <f>'целевые ориентиры'!DC29</f>
        <v/>
      </c>
    </row>
    <row r="30" spans="1:113" s="96" customFormat="1">
      <c r="A30" s="96">
        <f>список!A28</f>
        <v>27</v>
      </c>
      <c r="B30" s="153" t="str">
        <f>IF(список!B28="","",список!B28)</f>
        <v/>
      </c>
      <c r="C30" s="149">
        <f>IF(список!C28="","",список!C28)</f>
        <v>0</v>
      </c>
      <c r="D30" s="155"/>
      <c r="I30" s="149"/>
      <c r="N30" s="149"/>
      <c r="O30" s="166"/>
      <c r="P30" s="356" t="str">
        <f>'целевые ориентиры'!M30</f>
        <v/>
      </c>
      <c r="Q30" s="177"/>
      <c r="R30" s="177"/>
      <c r="S30" s="177"/>
      <c r="T30" s="177"/>
      <c r="U30" s="177"/>
      <c r="V30" s="178"/>
      <c r="W30" s="178"/>
      <c r="X30" s="178"/>
      <c r="Y30" s="179"/>
      <c r="Z30" s="180"/>
      <c r="AA30" s="356" t="str">
        <f>'целевые ориентиры'!X30</f>
        <v/>
      </c>
      <c r="AB30" s="172"/>
      <c r="AC30" s="171"/>
      <c r="AD30" s="170"/>
      <c r="AE30" s="181"/>
      <c r="AF30" s="181"/>
      <c r="AG30" s="181"/>
      <c r="AH30" s="170"/>
      <c r="AI30" s="180"/>
      <c r="AJ30" s="356" t="str">
        <f>'целевые ориентиры'!AH30</f>
        <v/>
      </c>
      <c r="AK30" s="172"/>
      <c r="AL30" s="356"/>
      <c r="AM30" s="356"/>
      <c r="AN30" s="356"/>
      <c r="AO30" s="356"/>
      <c r="AP30" s="356"/>
      <c r="AQ30" s="356"/>
      <c r="AR30" s="356"/>
      <c r="AS30" s="356"/>
      <c r="AT30" s="180"/>
      <c r="AU30" s="356" t="str">
        <f>'целевые ориентиры'!AR30</f>
        <v/>
      </c>
      <c r="AV30" s="356"/>
      <c r="AW30" s="356"/>
      <c r="AX30" s="356"/>
      <c r="AY30" s="356"/>
      <c r="AZ30" s="356"/>
      <c r="BA30" s="356"/>
      <c r="BB30" s="356"/>
      <c r="BC30" s="356"/>
      <c r="BD30" s="356"/>
      <c r="BE30" s="356"/>
      <c r="BF30" s="356"/>
      <c r="BG30" s="356" t="str">
        <f>'целевые ориентиры'!BG30</f>
        <v/>
      </c>
      <c r="BH30" s="356"/>
      <c r="BI30" s="356"/>
      <c r="BJ30" s="356"/>
      <c r="BK30" s="356"/>
      <c r="BL30" s="356"/>
      <c r="BM30" s="356"/>
      <c r="BN30" s="356"/>
      <c r="BO30" s="356"/>
      <c r="BP30" s="356"/>
      <c r="BQ30" s="356"/>
      <c r="BR30" s="356"/>
      <c r="BS30" s="356"/>
      <c r="BT30" s="356"/>
      <c r="BU30" s="356"/>
      <c r="BV30" s="356"/>
      <c r="BW30" s="356"/>
      <c r="BX30" s="356"/>
      <c r="BY30" s="356"/>
      <c r="BZ30" s="356"/>
      <c r="CA30" s="180"/>
      <c r="CB30" s="356" t="str">
        <f>'целевые ориентиры'!BY30</f>
        <v/>
      </c>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180"/>
      <c r="DI30" s="356" t="str">
        <f>'целевые ориентиры'!DC30</f>
        <v/>
      </c>
    </row>
    <row r="31" spans="1:113" s="96" customFormat="1">
      <c r="A31" s="96">
        <f>список!A29</f>
        <v>28</v>
      </c>
      <c r="B31" s="153" t="str">
        <f>IF(список!B29="","",список!B29)</f>
        <v/>
      </c>
      <c r="C31" s="149">
        <f>IF(список!C29="","",список!C29)</f>
        <v>0</v>
      </c>
      <c r="D31" s="155"/>
      <c r="I31" s="149"/>
      <c r="N31" s="149"/>
      <c r="O31" s="166"/>
      <c r="P31" s="356" t="str">
        <f>'целевые ориентиры'!M31</f>
        <v/>
      </c>
      <c r="Q31" s="177"/>
      <c r="R31" s="177"/>
      <c r="S31" s="177"/>
      <c r="T31" s="177"/>
      <c r="U31" s="177"/>
      <c r="V31" s="178"/>
      <c r="W31" s="178"/>
      <c r="X31" s="178"/>
      <c r="Y31" s="179"/>
      <c r="Z31" s="180"/>
      <c r="AA31" s="356" t="str">
        <f>'целевые ориентиры'!X31</f>
        <v/>
      </c>
      <c r="AB31" s="172"/>
      <c r="AC31" s="171"/>
      <c r="AD31" s="170"/>
      <c r="AE31" s="181"/>
      <c r="AF31" s="181"/>
      <c r="AG31" s="181"/>
      <c r="AH31" s="170"/>
      <c r="AI31" s="180"/>
      <c r="AJ31" s="356" t="str">
        <f>'целевые ориентиры'!AH31</f>
        <v/>
      </c>
      <c r="AK31" s="172"/>
      <c r="AL31" s="356"/>
      <c r="AM31" s="356"/>
      <c r="AN31" s="356"/>
      <c r="AO31" s="356"/>
      <c r="AP31" s="356"/>
      <c r="AQ31" s="356"/>
      <c r="AR31" s="356"/>
      <c r="AS31" s="356"/>
      <c r="AT31" s="180"/>
      <c r="AU31" s="356" t="str">
        <f>'целевые ориентиры'!AR31</f>
        <v/>
      </c>
      <c r="AV31" s="356"/>
      <c r="AW31" s="356"/>
      <c r="AX31" s="356"/>
      <c r="AY31" s="356"/>
      <c r="AZ31" s="356"/>
      <c r="BA31" s="356"/>
      <c r="BB31" s="356"/>
      <c r="BC31" s="356"/>
      <c r="BD31" s="356"/>
      <c r="BE31" s="356"/>
      <c r="BF31" s="356"/>
      <c r="BG31" s="356" t="str">
        <f>'целевые ориентиры'!BG31</f>
        <v/>
      </c>
      <c r="BH31" s="356"/>
      <c r="BI31" s="356"/>
      <c r="BJ31" s="356"/>
      <c r="BK31" s="356"/>
      <c r="BL31" s="356"/>
      <c r="BM31" s="356"/>
      <c r="BN31" s="356"/>
      <c r="BO31" s="356"/>
      <c r="BP31" s="356"/>
      <c r="BQ31" s="356"/>
      <c r="BR31" s="356"/>
      <c r="BS31" s="356"/>
      <c r="BT31" s="356"/>
      <c r="BU31" s="356"/>
      <c r="BV31" s="356"/>
      <c r="BW31" s="356"/>
      <c r="BX31" s="356"/>
      <c r="BY31" s="356"/>
      <c r="BZ31" s="356"/>
      <c r="CA31" s="180"/>
      <c r="CB31" s="356" t="str">
        <f>'целевые ориентиры'!BY31</f>
        <v/>
      </c>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180"/>
      <c r="DI31" s="356" t="str">
        <f>'целевые ориентиры'!DC31</f>
        <v/>
      </c>
    </row>
    <row r="32" spans="1:113" s="96" customFormat="1">
      <c r="A32" s="96">
        <f>список!A30</f>
        <v>29</v>
      </c>
      <c r="B32" s="153" t="str">
        <f>IF(список!B30="","",список!B30)</f>
        <v/>
      </c>
      <c r="C32" s="149">
        <f>IF(список!C30="","",список!C30)</f>
        <v>0</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6"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6"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6"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6"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6"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6"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6" t="str">
        <f>'целевые ориентиры'!DC32</f>
        <v/>
      </c>
    </row>
    <row r="33" spans="1:113" s="96" customFormat="1">
      <c r="A33" s="96">
        <f>список!A31</f>
        <v>30</v>
      </c>
      <c r="B33" s="153" t="str">
        <f>IF(список!B31="","",список!B31)</f>
        <v/>
      </c>
      <c r="C33" s="149">
        <f>IF(список!C31="","",список!C31)</f>
        <v>0</v>
      </c>
      <c r="D33" s="155"/>
      <c r="I33" s="149"/>
      <c r="N33" s="149"/>
      <c r="O33" s="166"/>
      <c r="P33" s="356" t="str">
        <f>'целевые ориентиры'!M33</f>
        <v/>
      </c>
      <c r="Q33" s="177"/>
      <c r="R33" s="177"/>
      <c r="S33" s="177"/>
      <c r="T33" s="177"/>
      <c r="U33" s="177"/>
      <c r="V33" s="178"/>
      <c r="W33" s="178"/>
      <c r="X33" s="178"/>
      <c r="Y33" s="179"/>
      <c r="Z33" s="180"/>
      <c r="AA33" s="356" t="str">
        <f>'целевые ориентиры'!X33</f>
        <v/>
      </c>
      <c r="AB33" s="172"/>
      <c r="AC33" s="171"/>
      <c r="AD33" s="170"/>
      <c r="AE33" s="181"/>
      <c r="AF33" s="181"/>
      <c r="AG33" s="181"/>
      <c r="AH33" s="170"/>
      <c r="AI33" s="180"/>
      <c r="AJ33" s="356" t="str">
        <f>'целевые ориентиры'!AH33</f>
        <v/>
      </c>
      <c r="AK33" s="172"/>
      <c r="AL33" s="356"/>
      <c r="AM33" s="356"/>
      <c r="AN33" s="356"/>
      <c r="AO33" s="356"/>
      <c r="AP33" s="356"/>
      <c r="AQ33" s="356"/>
      <c r="AR33" s="356"/>
      <c r="AS33" s="356"/>
      <c r="AT33" s="180"/>
      <c r="AU33" s="356" t="str">
        <f>'целевые ориентиры'!AR33</f>
        <v/>
      </c>
      <c r="AV33" s="356"/>
      <c r="AW33" s="356"/>
      <c r="AX33" s="356"/>
      <c r="AY33" s="356"/>
      <c r="AZ33" s="356"/>
      <c r="BA33" s="356"/>
      <c r="BB33" s="356"/>
      <c r="BC33" s="356"/>
      <c r="BD33" s="356"/>
      <c r="BE33" s="356"/>
      <c r="BF33" s="356"/>
      <c r="BG33" s="356" t="str">
        <f>'целевые ориентиры'!BG33</f>
        <v/>
      </c>
      <c r="BH33" s="356"/>
      <c r="BI33" s="356"/>
      <c r="BJ33" s="356"/>
      <c r="BK33" s="356"/>
      <c r="BL33" s="356"/>
      <c r="BM33" s="356"/>
      <c r="BN33" s="356"/>
      <c r="BO33" s="356"/>
      <c r="BP33" s="356"/>
      <c r="BQ33" s="356"/>
      <c r="BR33" s="356"/>
      <c r="BS33" s="356"/>
      <c r="BT33" s="356"/>
      <c r="BU33" s="356"/>
      <c r="BV33" s="356"/>
      <c r="BW33" s="356"/>
      <c r="BX33" s="356"/>
      <c r="BY33" s="356"/>
      <c r="BZ33" s="356"/>
      <c r="CA33" s="180"/>
      <c r="CB33" s="356" t="str">
        <f>'целевые ориентиры'!BY33</f>
        <v/>
      </c>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180"/>
      <c r="DI33" s="356" t="str">
        <f>'целевые ориентиры'!DC33</f>
        <v/>
      </c>
    </row>
    <row r="34" spans="1:113" s="96" customFormat="1">
      <c r="A34" s="96">
        <f>список!A32</f>
        <v>31</v>
      </c>
      <c r="B34" s="153" t="str">
        <f>IF(список!B32="","",список!B32)</f>
        <v/>
      </c>
      <c r="C34" s="149">
        <f>IF(список!C32="","",список!C32)</f>
        <v>0</v>
      </c>
      <c r="D34" s="155"/>
      <c r="I34" s="149"/>
      <c r="N34" s="149"/>
      <c r="O34" s="166"/>
      <c r="P34" s="356" t="str">
        <f>'целевые ориентиры'!M34</f>
        <v/>
      </c>
      <c r="Q34" s="177"/>
      <c r="R34" s="177"/>
      <c r="S34" s="177"/>
      <c r="T34" s="177"/>
      <c r="U34" s="177"/>
      <c r="V34" s="178"/>
      <c r="W34" s="178"/>
      <c r="X34" s="178"/>
      <c r="Y34" s="179"/>
      <c r="Z34" s="180"/>
      <c r="AA34" s="356" t="str">
        <f>'целевые ориентиры'!X34</f>
        <v/>
      </c>
      <c r="AB34" s="172"/>
      <c r="AC34" s="171"/>
      <c r="AD34" s="170"/>
      <c r="AE34" s="181"/>
      <c r="AF34" s="181"/>
      <c r="AG34" s="181"/>
      <c r="AH34" s="170"/>
      <c r="AI34" s="180"/>
      <c r="AJ34" s="356" t="str">
        <f>'целевые ориентиры'!AH34</f>
        <v/>
      </c>
      <c r="AK34" s="172"/>
      <c r="AL34" s="356"/>
      <c r="AM34" s="356"/>
      <c r="AN34" s="356"/>
      <c r="AO34" s="356"/>
      <c r="AP34" s="356"/>
      <c r="AQ34" s="356"/>
      <c r="AR34" s="356"/>
      <c r="AS34" s="356"/>
      <c r="AT34" s="180"/>
      <c r="AU34" s="356" t="str">
        <f>'целевые ориентиры'!AR34</f>
        <v/>
      </c>
      <c r="AV34" s="356"/>
      <c r="AW34" s="356"/>
      <c r="AX34" s="356"/>
      <c r="AY34" s="356"/>
      <c r="AZ34" s="356"/>
      <c r="BA34" s="356"/>
      <c r="BB34" s="356"/>
      <c r="BC34" s="356"/>
      <c r="BD34" s="356"/>
      <c r="BE34" s="356"/>
      <c r="BF34" s="356"/>
      <c r="BG34" s="356" t="str">
        <f>'целевые ориентиры'!BG34</f>
        <v/>
      </c>
      <c r="BH34" s="356"/>
      <c r="BI34" s="356"/>
      <c r="BJ34" s="356"/>
      <c r="BK34" s="356"/>
      <c r="BL34" s="356"/>
      <c r="BM34" s="356"/>
      <c r="BN34" s="356"/>
      <c r="BO34" s="356"/>
      <c r="BP34" s="356"/>
      <c r="BQ34" s="356"/>
      <c r="BR34" s="356"/>
      <c r="BS34" s="356"/>
      <c r="BT34" s="356"/>
      <c r="BU34" s="356"/>
      <c r="BV34" s="356"/>
      <c r="BW34" s="356"/>
      <c r="BX34" s="356"/>
      <c r="BY34" s="356"/>
      <c r="BZ34" s="356"/>
      <c r="CA34" s="180"/>
      <c r="CB34" s="356" t="str">
        <f>'целевые ориентиры'!BY34</f>
        <v/>
      </c>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180"/>
      <c r="DI34" s="356" t="str">
        <f>'целевые ориентиры'!DC34</f>
        <v/>
      </c>
    </row>
    <row r="35" spans="1:113" s="96" customFormat="1">
      <c r="A35" s="96">
        <f>список!A33</f>
        <v>32</v>
      </c>
      <c r="B35" s="153" t="str">
        <f>IF(список!B33="","",список!B33)</f>
        <v/>
      </c>
      <c r="C35" s="149">
        <f>IF(список!C33="","",список!C33)</f>
        <v>0</v>
      </c>
      <c r="D35" s="155"/>
      <c r="I35" s="149"/>
      <c r="N35" s="149"/>
      <c r="O35" s="166"/>
      <c r="P35" s="356" t="str">
        <f>'целевые ориентиры'!M35</f>
        <v/>
      </c>
      <c r="Q35" s="177"/>
      <c r="R35" s="177"/>
      <c r="S35" s="177"/>
      <c r="T35" s="177"/>
      <c r="U35" s="177"/>
      <c r="V35" s="178"/>
      <c r="W35" s="178"/>
      <c r="X35" s="178"/>
      <c r="Y35" s="179"/>
      <c r="Z35" s="180"/>
      <c r="AA35" s="356" t="str">
        <f>'целевые ориентиры'!X35</f>
        <v/>
      </c>
      <c r="AB35" s="172"/>
      <c r="AC35" s="171"/>
      <c r="AD35" s="170"/>
      <c r="AE35" s="181"/>
      <c r="AF35" s="181"/>
      <c r="AG35" s="181"/>
      <c r="AH35" s="170"/>
      <c r="AI35" s="180"/>
      <c r="AJ35" s="356" t="str">
        <f>'целевые ориентиры'!AH35</f>
        <v/>
      </c>
      <c r="AK35" s="172"/>
      <c r="AL35" s="356"/>
      <c r="AM35" s="356"/>
      <c r="AN35" s="356"/>
      <c r="AO35" s="356"/>
      <c r="AP35" s="356"/>
      <c r="AQ35" s="356"/>
      <c r="AR35" s="356"/>
      <c r="AS35" s="356"/>
      <c r="AT35" s="180"/>
      <c r="AU35" s="356" t="str">
        <f>'целевые ориентиры'!AR35</f>
        <v/>
      </c>
      <c r="AV35" s="356"/>
      <c r="AW35" s="356"/>
      <c r="AX35" s="356"/>
      <c r="AY35" s="356"/>
      <c r="AZ35" s="356"/>
      <c r="BA35" s="356"/>
      <c r="BB35" s="356"/>
      <c r="BC35" s="356"/>
      <c r="BD35" s="356"/>
      <c r="BE35" s="356"/>
      <c r="BF35" s="356"/>
      <c r="BG35" s="356" t="str">
        <f>'целевые ориентиры'!BG35</f>
        <v/>
      </c>
      <c r="BH35" s="356"/>
      <c r="BI35" s="356"/>
      <c r="BJ35" s="356"/>
      <c r="BK35" s="356"/>
      <c r="BL35" s="356"/>
      <c r="BM35" s="356"/>
      <c r="BN35" s="356"/>
      <c r="BO35" s="356"/>
      <c r="BP35" s="356"/>
      <c r="BQ35" s="356"/>
      <c r="BR35" s="356"/>
      <c r="BS35" s="356"/>
      <c r="BT35" s="356"/>
      <c r="BU35" s="356"/>
      <c r="BV35" s="356"/>
      <c r="BW35" s="356"/>
      <c r="BX35" s="356"/>
      <c r="BY35" s="356"/>
      <c r="BZ35" s="356"/>
      <c r="CA35" s="180"/>
      <c r="CB35" s="356" t="str">
        <f>'целевые ориентиры'!BY35</f>
        <v/>
      </c>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180"/>
      <c r="DI35" s="356" t="str">
        <f>'целевые ориентиры'!DC35</f>
        <v/>
      </c>
    </row>
    <row r="36" spans="1:113" s="96" customFormat="1">
      <c r="A36" s="96">
        <f>список!A34</f>
        <v>33</v>
      </c>
      <c r="B36" s="153" t="str">
        <f>IF(список!B34="","",список!B34)</f>
        <v/>
      </c>
      <c r="C36" s="149">
        <f>IF(список!C34="","",список!C34)</f>
        <v>0</v>
      </c>
      <c r="D36" s="155"/>
      <c r="I36" s="149"/>
      <c r="N36" s="149"/>
      <c r="O36" s="166"/>
      <c r="P36" s="356" t="str">
        <f>'целевые ориентиры'!M36</f>
        <v/>
      </c>
      <c r="Q36" s="177"/>
      <c r="R36" s="177"/>
      <c r="S36" s="177"/>
      <c r="T36" s="177"/>
      <c r="U36" s="177"/>
      <c r="V36" s="178"/>
      <c r="W36" s="178"/>
      <c r="X36" s="178"/>
      <c r="Y36" s="179"/>
      <c r="Z36" s="180"/>
      <c r="AA36" s="356" t="str">
        <f>'целевые ориентиры'!X36</f>
        <v/>
      </c>
      <c r="AB36" s="172"/>
      <c r="AC36" s="171"/>
      <c r="AD36" s="170"/>
      <c r="AE36" s="181"/>
      <c r="AF36" s="181"/>
      <c r="AG36" s="181"/>
      <c r="AH36" s="170"/>
      <c r="AI36" s="180"/>
      <c r="AJ36" s="356" t="str">
        <f>'целевые ориентиры'!AH36</f>
        <v/>
      </c>
      <c r="AK36" s="172"/>
      <c r="AL36" s="356"/>
      <c r="AM36" s="356"/>
      <c r="AN36" s="356"/>
      <c r="AO36" s="356"/>
      <c r="AP36" s="356"/>
      <c r="AQ36" s="356"/>
      <c r="AR36" s="356"/>
      <c r="AS36" s="356"/>
      <c r="AT36" s="180"/>
      <c r="AU36" s="356" t="str">
        <f>'целевые ориентиры'!AR36</f>
        <v/>
      </c>
      <c r="AV36" s="356"/>
      <c r="AW36" s="356"/>
      <c r="AX36" s="356"/>
      <c r="AY36" s="356"/>
      <c r="AZ36" s="356"/>
      <c r="BA36" s="356"/>
      <c r="BB36" s="356"/>
      <c r="BC36" s="356"/>
      <c r="BD36" s="356"/>
      <c r="BE36" s="356"/>
      <c r="BF36" s="356"/>
      <c r="BG36" s="356" t="str">
        <f>'целевые ориентиры'!BG36</f>
        <v/>
      </c>
      <c r="BH36" s="356"/>
      <c r="BI36" s="356"/>
      <c r="BJ36" s="356"/>
      <c r="BK36" s="356"/>
      <c r="BL36" s="356"/>
      <c r="BM36" s="356"/>
      <c r="BN36" s="356"/>
      <c r="BO36" s="356"/>
      <c r="BP36" s="356"/>
      <c r="BQ36" s="356"/>
      <c r="BR36" s="356"/>
      <c r="BS36" s="356"/>
      <c r="BT36" s="356"/>
      <c r="BU36" s="356"/>
      <c r="BV36" s="356"/>
      <c r="BW36" s="356"/>
      <c r="BX36" s="356"/>
      <c r="BY36" s="356"/>
      <c r="BZ36" s="356"/>
      <c r="CA36" s="180"/>
      <c r="CB36" s="356" t="str">
        <f>'целевые ориентиры'!BY36</f>
        <v/>
      </c>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180"/>
      <c r="DI36" s="356" t="str">
        <f>'целевые ориентиры'!DC36</f>
        <v/>
      </c>
    </row>
    <row r="37" spans="1:113" s="96" customFormat="1">
      <c r="A37" s="96">
        <f>список!A35</f>
        <v>34</v>
      </c>
      <c r="B37" s="153" t="str">
        <f>IF(список!B35="","",список!B35)</f>
        <v/>
      </c>
      <c r="C37" s="149">
        <f>IF(список!C35="","",список!C35)</f>
        <v>0</v>
      </c>
      <c r="D37" s="155"/>
      <c r="I37" s="149"/>
      <c r="N37" s="149"/>
      <c r="O37" s="166"/>
      <c r="P37" s="356" t="str">
        <f>'целевые ориентиры'!M37</f>
        <v/>
      </c>
      <c r="Q37" s="177"/>
      <c r="R37" s="177"/>
      <c r="S37" s="177"/>
      <c r="T37" s="177"/>
      <c r="U37" s="177"/>
      <c r="V37" s="178"/>
      <c r="W37" s="178"/>
      <c r="X37" s="178"/>
      <c r="Y37" s="179"/>
      <c r="Z37" s="180"/>
      <c r="AA37" s="356" t="str">
        <f>'целевые ориентиры'!X37</f>
        <v/>
      </c>
      <c r="AB37" s="172"/>
      <c r="AC37" s="171"/>
      <c r="AD37" s="170"/>
      <c r="AE37" s="181"/>
      <c r="AF37" s="181"/>
      <c r="AG37" s="181"/>
      <c r="AH37" s="170"/>
      <c r="AI37" s="180"/>
      <c r="AJ37" s="356" t="str">
        <f>'целевые ориентиры'!AH37</f>
        <v/>
      </c>
      <c r="AK37" s="172"/>
      <c r="AL37" s="356"/>
      <c r="AM37" s="356"/>
      <c r="AN37" s="356"/>
      <c r="AO37" s="356"/>
      <c r="AP37" s="356"/>
      <c r="AQ37" s="356"/>
      <c r="AR37" s="356"/>
      <c r="AS37" s="356"/>
      <c r="AT37" s="180"/>
      <c r="AU37" s="356" t="str">
        <f>'целевые ориентиры'!AR37</f>
        <v/>
      </c>
      <c r="AV37" s="356"/>
      <c r="AW37" s="356"/>
      <c r="AX37" s="356"/>
      <c r="AY37" s="356"/>
      <c r="AZ37" s="356"/>
      <c r="BA37" s="356"/>
      <c r="BB37" s="356"/>
      <c r="BC37" s="356"/>
      <c r="BD37" s="356"/>
      <c r="BE37" s="356"/>
      <c r="BF37" s="356"/>
      <c r="BG37" s="356" t="str">
        <f>'целевые ориентиры'!BG37</f>
        <v/>
      </c>
      <c r="BH37" s="356"/>
      <c r="BI37" s="356"/>
      <c r="BJ37" s="356"/>
      <c r="BK37" s="356"/>
      <c r="BL37" s="356"/>
      <c r="BM37" s="356"/>
      <c r="BN37" s="356"/>
      <c r="BO37" s="356"/>
      <c r="BP37" s="356"/>
      <c r="BQ37" s="356"/>
      <c r="BR37" s="356"/>
      <c r="BS37" s="356"/>
      <c r="BT37" s="356"/>
      <c r="BU37" s="356"/>
      <c r="BV37" s="356"/>
      <c r="BW37" s="356"/>
      <c r="BX37" s="356"/>
      <c r="BY37" s="356"/>
      <c r="BZ37" s="356"/>
      <c r="CA37" s="180"/>
      <c r="CB37" s="356" t="str">
        <f>'целевые ориентиры'!BY37</f>
        <v/>
      </c>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180"/>
      <c r="DI37" s="356" t="str">
        <f>'целевые ориентиры'!DC37</f>
        <v/>
      </c>
    </row>
    <row r="38" spans="1:113" s="96" customFormat="1">
      <c r="A38" s="96">
        <f>список!A36</f>
        <v>35</v>
      </c>
      <c r="B38" s="153" t="str">
        <f>IF(список!B36="","",список!B36)</f>
        <v/>
      </c>
      <c r="C38" s="149">
        <f>IF(список!C36="","",список!C36)</f>
        <v>0</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6"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6"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6"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6"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6"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6"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6" t="str">
        <f>'целевые ориентиры'!DC38</f>
        <v/>
      </c>
    </row>
    <row r="39" spans="1:113" s="96" customFormat="1" hidden="1">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6">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6">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6">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6">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6">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6">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6">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6">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6">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6">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6">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6">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6">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6">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6">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6">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6">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6">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6">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6">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6">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6">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6">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6">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6">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6">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6">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6">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6">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6">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6">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6">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c r="A47" s="96">
        <f>список!A35</f>
        <v>34</v>
      </c>
      <c r="B47" s="153" t="str">
        <f>IF(список!B45="","",список!B45)</f>
        <v/>
      </c>
      <c r="C47" s="149" t="str">
        <f>IF(список!C45="","",список!C45)</f>
        <v/>
      </c>
      <c r="D47" s="163"/>
      <c r="I47" s="149"/>
      <c r="N47" s="149"/>
      <c r="O47" s="166"/>
      <c r="P47" s="356">
        <f>'целевые ориентиры'!M47</f>
        <v>0</v>
      </c>
      <c r="Q47" s="177"/>
      <c r="R47" s="177"/>
      <c r="S47" s="177"/>
      <c r="T47" s="177"/>
      <c r="U47" s="177"/>
      <c r="V47" s="177"/>
      <c r="W47" s="177"/>
      <c r="X47" s="177"/>
      <c r="Y47" s="179"/>
      <c r="Z47" s="180"/>
      <c r="AA47" s="249" t="str">
        <f>'целевые ориентиры'!X37</f>
        <v/>
      </c>
      <c r="AB47" s="172"/>
      <c r="AC47" s="171"/>
      <c r="AD47" s="170"/>
      <c r="AE47" s="181"/>
      <c r="AF47" s="181"/>
      <c r="AG47" s="181"/>
      <c r="AH47" s="170"/>
      <c r="AI47" s="180"/>
      <c r="AJ47" s="249" t="str">
        <f>'целевые ориентиры'!AH37</f>
        <v/>
      </c>
      <c r="AK47" s="172"/>
      <c r="AL47" s="249"/>
      <c r="AM47" s="249"/>
      <c r="AN47" s="249"/>
      <c r="AO47" s="249"/>
      <c r="AP47" s="249"/>
      <c r="AQ47" s="249"/>
      <c r="AR47" s="249"/>
      <c r="AS47" s="249"/>
      <c r="AT47" s="180"/>
      <c r="AU47" s="356">
        <f>'целевые ориентиры'!AR47</f>
        <v>0</v>
      </c>
      <c r="AV47" s="249"/>
      <c r="AW47" s="249"/>
      <c r="AX47" s="249"/>
      <c r="AY47" s="249"/>
      <c r="AZ47" s="249"/>
      <c r="BA47" s="249"/>
      <c r="BB47" s="249"/>
      <c r="BC47" s="249"/>
      <c r="BD47" s="249"/>
      <c r="BE47" s="249"/>
      <c r="BF47" s="249"/>
      <c r="BG47" s="356">
        <f>'целевые ориентиры'!BG47</f>
        <v>0</v>
      </c>
      <c r="BH47" s="249"/>
      <c r="BI47" s="249"/>
      <c r="BJ47" s="249"/>
      <c r="BK47" s="249"/>
      <c r="BL47" s="249"/>
      <c r="BM47" s="249"/>
      <c r="BN47" s="249"/>
      <c r="BO47" s="249"/>
      <c r="BP47" s="249"/>
      <c r="BQ47" s="249"/>
      <c r="BR47" s="249"/>
      <c r="BS47" s="249"/>
      <c r="BT47" s="249"/>
      <c r="BU47" s="249"/>
      <c r="BV47" s="249"/>
      <c r="BW47" s="249"/>
      <c r="BX47" s="249"/>
      <c r="BY47" s="249"/>
      <c r="BZ47" s="249"/>
      <c r="CA47" s="180"/>
      <c r="CB47" s="356">
        <f>'целевые ориентиры'!BY47</f>
        <v>0</v>
      </c>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180"/>
      <c r="DI47" s="249" t="str">
        <f>'целевые ориентиры'!DC37</f>
        <v/>
      </c>
    </row>
    <row r="48" spans="1:113" s="96" customFormat="1" hidden="1">
      <c r="A48" s="96">
        <f>список!A36</f>
        <v>35</v>
      </c>
      <c r="B48" s="153" t="str">
        <f>IF(список!B46="","",список!B46)</f>
        <v/>
      </c>
      <c r="C48" s="149" t="str">
        <f>IF(список!C46="","",список!C46)</f>
        <v/>
      </c>
      <c r="D48" s="163"/>
      <c r="I48" s="149"/>
      <c r="N48" s="149"/>
      <c r="O48" s="166"/>
      <c r="P48" s="356">
        <f>'целевые ориентиры'!M48</f>
        <v>0</v>
      </c>
      <c r="Q48" s="177"/>
      <c r="R48" s="177"/>
      <c r="S48" s="177"/>
      <c r="T48" s="177"/>
      <c r="U48" s="177"/>
      <c r="V48" s="177"/>
      <c r="W48" s="177"/>
      <c r="X48" s="177"/>
      <c r="Y48" s="179"/>
      <c r="Z48" s="180"/>
      <c r="AA48" s="249" t="str">
        <f>'целевые ориентиры'!X38</f>
        <v/>
      </c>
      <c r="AB48" s="172"/>
      <c r="AC48" s="171"/>
      <c r="AD48" s="170"/>
      <c r="AE48" s="181"/>
      <c r="AF48" s="181"/>
      <c r="AG48" s="181"/>
      <c r="AH48" s="170"/>
      <c r="AI48" s="180"/>
      <c r="AJ48" s="249" t="str">
        <f>'целевые ориентиры'!AH38</f>
        <v/>
      </c>
      <c r="AK48" s="172"/>
      <c r="AL48" s="249"/>
      <c r="AM48" s="249"/>
      <c r="AN48" s="249"/>
      <c r="AO48" s="249"/>
      <c r="AP48" s="249"/>
      <c r="AQ48" s="249"/>
      <c r="AR48" s="249"/>
      <c r="AS48" s="249"/>
      <c r="AT48" s="180"/>
      <c r="AU48" s="356">
        <f>'целевые ориентиры'!AR48</f>
        <v>0</v>
      </c>
      <c r="AV48" s="249"/>
      <c r="AW48" s="249"/>
      <c r="AX48" s="249"/>
      <c r="AY48" s="249"/>
      <c r="AZ48" s="249"/>
      <c r="BA48" s="249"/>
      <c r="BB48" s="249"/>
      <c r="BC48" s="249"/>
      <c r="BD48" s="249"/>
      <c r="BE48" s="249"/>
      <c r="BF48" s="249"/>
      <c r="BG48" s="356">
        <f>'целевые ориентиры'!BG48</f>
        <v>0</v>
      </c>
      <c r="BH48" s="249"/>
      <c r="BI48" s="249"/>
      <c r="BJ48" s="249"/>
      <c r="BK48" s="249"/>
      <c r="BL48" s="249"/>
      <c r="BM48" s="249"/>
      <c r="BN48" s="249"/>
      <c r="BO48" s="249"/>
      <c r="BP48" s="249"/>
      <c r="BQ48" s="249"/>
      <c r="BR48" s="249"/>
      <c r="BS48" s="249"/>
      <c r="BT48" s="249"/>
      <c r="BU48" s="249"/>
      <c r="BV48" s="249"/>
      <c r="BW48" s="249"/>
      <c r="BX48" s="249"/>
      <c r="BY48" s="249"/>
      <c r="BZ48" s="249"/>
      <c r="CA48" s="180"/>
      <c r="CB48" s="356">
        <f>'целевые ориентиры'!BY48</f>
        <v>0</v>
      </c>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180"/>
      <c r="DI48" s="249" t="str">
        <f>'целевые ориентиры'!DC38</f>
        <v/>
      </c>
    </row>
    <row r="49" spans="2:113">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6"/>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c r="B50" s="242" t="s">
        <v>305</v>
      </c>
      <c r="C50" s="245">
        <f>'сводная по группе'!C49</f>
        <v>0</v>
      </c>
    </row>
    <row r="51" spans="2:113">
      <c r="B51" s="227"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c r="B52" s="228"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c r="B53" s="228"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c r="B54" s="228"/>
    </row>
    <row r="55" spans="2:113">
      <c r="B55" s="227" t="s">
        <v>271</v>
      </c>
      <c r="P55" s="244" t="e">
        <f>P51/$C$50</f>
        <v>#DIV/0!</v>
      </c>
      <c r="Q55" s="244" t="e">
        <f t="shared" ref="Q55:CB57" si="6">Q51/$C$50</f>
        <v>#DIV/0!</v>
      </c>
      <c r="R55" s="244" t="e">
        <f t="shared" si="6"/>
        <v>#DIV/0!</v>
      </c>
      <c r="S55" s="244" t="e">
        <f t="shared" si="6"/>
        <v>#DIV/0!</v>
      </c>
      <c r="T55" s="244" t="e">
        <f t="shared" si="6"/>
        <v>#DIV/0!</v>
      </c>
      <c r="U55" s="244" t="e">
        <f t="shared" si="6"/>
        <v>#DIV/0!</v>
      </c>
      <c r="V55" s="244" t="e">
        <f t="shared" si="6"/>
        <v>#DIV/0!</v>
      </c>
      <c r="W55" s="244" t="e">
        <f t="shared" si="6"/>
        <v>#DIV/0!</v>
      </c>
      <c r="X55" s="244" t="e">
        <f t="shared" si="6"/>
        <v>#DIV/0!</v>
      </c>
      <c r="Y55" s="244" t="e">
        <f t="shared" si="6"/>
        <v>#DIV/0!</v>
      </c>
      <c r="Z55" s="244" t="e">
        <f t="shared" si="6"/>
        <v>#DIV/0!</v>
      </c>
      <c r="AA55" s="244" t="e">
        <f t="shared" si="6"/>
        <v>#DIV/0!</v>
      </c>
      <c r="AB55" s="244" t="e">
        <f t="shared" si="6"/>
        <v>#DIV/0!</v>
      </c>
      <c r="AC55" s="244" t="e">
        <f t="shared" si="6"/>
        <v>#DIV/0!</v>
      </c>
      <c r="AD55" s="244" t="e">
        <f t="shared" si="6"/>
        <v>#DIV/0!</v>
      </c>
      <c r="AE55" s="244" t="e">
        <f t="shared" si="6"/>
        <v>#DIV/0!</v>
      </c>
      <c r="AF55" s="244" t="e">
        <f t="shared" si="6"/>
        <v>#DIV/0!</v>
      </c>
      <c r="AG55" s="244" t="e">
        <f t="shared" si="6"/>
        <v>#DIV/0!</v>
      </c>
      <c r="AH55" s="244" t="e">
        <f t="shared" si="6"/>
        <v>#DIV/0!</v>
      </c>
      <c r="AI55" s="244" t="e">
        <f t="shared" si="6"/>
        <v>#DIV/0!</v>
      </c>
      <c r="AJ55" s="244" t="e">
        <f t="shared" si="6"/>
        <v>#DIV/0!</v>
      </c>
      <c r="AK55" s="244" t="e">
        <f t="shared" si="6"/>
        <v>#DIV/0!</v>
      </c>
      <c r="AL55" s="244" t="e">
        <f t="shared" si="6"/>
        <v>#DIV/0!</v>
      </c>
      <c r="AM55" s="244" t="e">
        <f t="shared" si="6"/>
        <v>#DIV/0!</v>
      </c>
      <c r="AN55" s="244" t="e">
        <f t="shared" si="6"/>
        <v>#DIV/0!</v>
      </c>
      <c r="AO55" s="244" t="e">
        <f t="shared" si="6"/>
        <v>#DIV/0!</v>
      </c>
      <c r="AP55" s="244" t="e">
        <f t="shared" si="6"/>
        <v>#DIV/0!</v>
      </c>
      <c r="AQ55" s="244" t="e">
        <f t="shared" si="6"/>
        <v>#DIV/0!</v>
      </c>
      <c r="AR55" s="244" t="e">
        <f t="shared" si="6"/>
        <v>#DIV/0!</v>
      </c>
      <c r="AS55" s="244" t="e">
        <f t="shared" si="6"/>
        <v>#DIV/0!</v>
      </c>
      <c r="AT55" s="244" t="e">
        <f t="shared" si="6"/>
        <v>#DIV/0!</v>
      </c>
      <c r="AU55" s="244" t="e">
        <f t="shared" si="6"/>
        <v>#DIV/0!</v>
      </c>
      <c r="AV55" s="244" t="e">
        <f t="shared" si="6"/>
        <v>#DIV/0!</v>
      </c>
      <c r="AW55" s="244" t="e">
        <f t="shared" si="6"/>
        <v>#DIV/0!</v>
      </c>
      <c r="AX55" s="244" t="e">
        <f t="shared" si="6"/>
        <v>#DIV/0!</v>
      </c>
      <c r="AY55" s="244" t="e">
        <f t="shared" si="6"/>
        <v>#DIV/0!</v>
      </c>
      <c r="AZ55" s="244" t="e">
        <f t="shared" si="6"/>
        <v>#DIV/0!</v>
      </c>
      <c r="BA55" s="244" t="e">
        <f t="shared" si="6"/>
        <v>#DIV/0!</v>
      </c>
      <c r="BB55" s="244" t="e">
        <f t="shared" si="6"/>
        <v>#DIV/0!</v>
      </c>
      <c r="BC55" s="244" t="e">
        <f t="shared" si="6"/>
        <v>#DIV/0!</v>
      </c>
      <c r="BD55" s="244" t="e">
        <f t="shared" si="6"/>
        <v>#DIV/0!</v>
      </c>
      <c r="BE55" s="244" t="e">
        <f t="shared" si="6"/>
        <v>#DIV/0!</v>
      </c>
      <c r="BF55" s="244" t="e">
        <f t="shared" si="6"/>
        <v>#DIV/0!</v>
      </c>
      <c r="BG55" s="244" t="e">
        <f t="shared" si="6"/>
        <v>#DIV/0!</v>
      </c>
      <c r="BH55" s="244" t="e">
        <f t="shared" si="6"/>
        <v>#DIV/0!</v>
      </c>
      <c r="BI55" s="244" t="e">
        <f t="shared" si="6"/>
        <v>#DIV/0!</v>
      </c>
      <c r="BJ55" s="244" t="e">
        <f t="shared" si="6"/>
        <v>#DIV/0!</v>
      </c>
      <c r="BK55" s="244" t="e">
        <f t="shared" si="6"/>
        <v>#DIV/0!</v>
      </c>
      <c r="BL55" s="244" t="e">
        <f t="shared" si="6"/>
        <v>#DIV/0!</v>
      </c>
      <c r="BM55" s="244" t="e">
        <f t="shared" si="6"/>
        <v>#DIV/0!</v>
      </c>
      <c r="BN55" s="244" t="e">
        <f t="shared" si="6"/>
        <v>#DIV/0!</v>
      </c>
      <c r="BO55" s="244" t="e">
        <f t="shared" si="6"/>
        <v>#DIV/0!</v>
      </c>
      <c r="BP55" s="244" t="e">
        <f t="shared" si="6"/>
        <v>#DIV/0!</v>
      </c>
      <c r="BQ55" s="244" t="e">
        <f t="shared" si="6"/>
        <v>#DIV/0!</v>
      </c>
      <c r="BR55" s="244" t="e">
        <f t="shared" si="6"/>
        <v>#DIV/0!</v>
      </c>
      <c r="BS55" s="244" t="e">
        <f t="shared" si="6"/>
        <v>#DIV/0!</v>
      </c>
      <c r="BT55" s="244" t="e">
        <f t="shared" si="6"/>
        <v>#DIV/0!</v>
      </c>
      <c r="BU55" s="244" t="e">
        <f t="shared" si="6"/>
        <v>#DIV/0!</v>
      </c>
      <c r="BV55" s="244" t="e">
        <f t="shared" si="6"/>
        <v>#DIV/0!</v>
      </c>
      <c r="BW55" s="244" t="e">
        <f t="shared" si="6"/>
        <v>#DIV/0!</v>
      </c>
      <c r="BX55" s="244" t="e">
        <f t="shared" si="6"/>
        <v>#DIV/0!</v>
      </c>
      <c r="BY55" s="244" t="e">
        <f t="shared" si="6"/>
        <v>#DIV/0!</v>
      </c>
      <c r="BZ55" s="244" t="e">
        <f t="shared" si="6"/>
        <v>#DIV/0!</v>
      </c>
      <c r="CA55" s="244" t="e">
        <f t="shared" si="6"/>
        <v>#DIV/0!</v>
      </c>
      <c r="CB55" s="244" t="e">
        <f t="shared" si="6"/>
        <v>#DIV/0!</v>
      </c>
      <c r="CC55" s="244" t="e">
        <f t="shared" ref="CC55:DI57" si="7">CC51/$C$50</f>
        <v>#DIV/0!</v>
      </c>
      <c r="CD55" s="244" t="e">
        <f t="shared" si="7"/>
        <v>#DIV/0!</v>
      </c>
      <c r="CE55" s="244" t="e">
        <f t="shared" si="7"/>
        <v>#DIV/0!</v>
      </c>
      <c r="CF55" s="244" t="e">
        <f t="shared" si="7"/>
        <v>#DIV/0!</v>
      </c>
      <c r="CG55" s="244" t="e">
        <f t="shared" si="7"/>
        <v>#DIV/0!</v>
      </c>
      <c r="CH55" s="244" t="e">
        <f t="shared" si="7"/>
        <v>#DIV/0!</v>
      </c>
      <c r="CI55" s="244" t="e">
        <f t="shared" si="7"/>
        <v>#DIV/0!</v>
      </c>
      <c r="CJ55" s="244" t="e">
        <f t="shared" si="7"/>
        <v>#DIV/0!</v>
      </c>
      <c r="CK55" s="244" t="e">
        <f t="shared" si="7"/>
        <v>#DIV/0!</v>
      </c>
      <c r="CL55" s="244" t="e">
        <f t="shared" si="7"/>
        <v>#DIV/0!</v>
      </c>
      <c r="CM55" s="244" t="e">
        <f t="shared" si="7"/>
        <v>#DIV/0!</v>
      </c>
      <c r="CN55" s="244" t="e">
        <f t="shared" si="7"/>
        <v>#DIV/0!</v>
      </c>
      <c r="CO55" s="244" t="e">
        <f t="shared" si="7"/>
        <v>#DIV/0!</v>
      </c>
      <c r="CP55" s="244" t="e">
        <f t="shared" si="7"/>
        <v>#DIV/0!</v>
      </c>
      <c r="CQ55" s="244" t="e">
        <f t="shared" si="7"/>
        <v>#DIV/0!</v>
      </c>
      <c r="CR55" s="244" t="e">
        <f t="shared" si="7"/>
        <v>#DIV/0!</v>
      </c>
      <c r="CS55" s="244" t="e">
        <f t="shared" si="7"/>
        <v>#DIV/0!</v>
      </c>
      <c r="CT55" s="244" t="e">
        <f t="shared" si="7"/>
        <v>#DIV/0!</v>
      </c>
      <c r="CU55" s="244" t="e">
        <f t="shared" si="7"/>
        <v>#DIV/0!</v>
      </c>
      <c r="CV55" s="244" t="e">
        <f t="shared" si="7"/>
        <v>#DIV/0!</v>
      </c>
      <c r="CW55" s="244" t="e">
        <f t="shared" si="7"/>
        <v>#DIV/0!</v>
      </c>
      <c r="CX55" s="244" t="e">
        <f t="shared" si="7"/>
        <v>#DIV/0!</v>
      </c>
      <c r="CY55" s="244" t="e">
        <f t="shared" si="7"/>
        <v>#DIV/0!</v>
      </c>
      <c r="CZ55" s="244" t="e">
        <f t="shared" si="7"/>
        <v>#DIV/0!</v>
      </c>
      <c r="DA55" s="244" t="e">
        <f t="shared" si="7"/>
        <v>#DIV/0!</v>
      </c>
      <c r="DB55" s="244" t="e">
        <f t="shared" si="7"/>
        <v>#DIV/0!</v>
      </c>
      <c r="DC55" s="244" t="e">
        <f t="shared" si="7"/>
        <v>#DIV/0!</v>
      </c>
      <c r="DD55" s="244" t="e">
        <f t="shared" si="7"/>
        <v>#DIV/0!</v>
      </c>
      <c r="DE55" s="244" t="e">
        <f t="shared" si="7"/>
        <v>#DIV/0!</v>
      </c>
      <c r="DF55" s="244" t="e">
        <f t="shared" si="7"/>
        <v>#DIV/0!</v>
      </c>
      <c r="DG55" s="244" t="e">
        <f t="shared" si="7"/>
        <v>#DIV/0!</v>
      </c>
      <c r="DH55" s="244" t="e">
        <f t="shared" si="7"/>
        <v>#DIV/0!</v>
      </c>
      <c r="DI55" s="244" t="e">
        <f t="shared" si="7"/>
        <v>#DIV/0!</v>
      </c>
    </row>
    <row r="56" spans="2:113">
      <c r="B56" s="228" t="s">
        <v>272</v>
      </c>
      <c r="P56" s="244" t="e">
        <f t="shared" ref="P56:AE57" si="8">P52/$C$50</f>
        <v>#DIV/0!</v>
      </c>
      <c r="Q56" s="244" t="e">
        <f t="shared" si="8"/>
        <v>#DIV/0!</v>
      </c>
      <c r="R56" s="244" t="e">
        <f t="shared" si="8"/>
        <v>#DIV/0!</v>
      </c>
      <c r="S56" s="244" t="e">
        <f t="shared" si="8"/>
        <v>#DIV/0!</v>
      </c>
      <c r="T56" s="244" t="e">
        <f t="shared" si="8"/>
        <v>#DIV/0!</v>
      </c>
      <c r="U56" s="244" t="e">
        <f t="shared" si="8"/>
        <v>#DIV/0!</v>
      </c>
      <c r="V56" s="244" t="e">
        <f t="shared" si="8"/>
        <v>#DIV/0!</v>
      </c>
      <c r="W56" s="244" t="e">
        <f t="shared" si="8"/>
        <v>#DIV/0!</v>
      </c>
      <c r="X56" s="244" t="e">
        <f t="shared" si="8"/>
        <v>#DIV/0!</v>
      </c>
      <c r="Y56" s="244" t="e">
        <f t="shared" si="8"/>
        <v>#DIV/0!</v>
      </c>
      <c r="Z56" s="244" t="e">
        <f t="shared" si="8"/>
        <v>#DIV/0!</v>
      </c>
      <c r="AA56" s="244" t="e">
        <f t="shared" si="8"/>
        <v>#DIV/0!</v>
      </c>
      <c r="AB56" s="244" t="e">
        <f t="shared" si="8"/>
        <v>#DIV/0!</v>
      </c>
      <c r="AC56" s="244" t="e">
        <f t="shared" si="8"/>
        <v>#DIV/0!</v>
      </c>
      <c r="AD56" s="244" t="e">
        <f t="shared" si="8"/>
        <v>#DIV/0!</v>
      </c>
      <c r="AE56" s="244" t="e">
        <f t="shared" si="8"/>
        <v>#DIV/0!</v>
      </c>
      <c r="AF56" s="244" t="e">
        <f t="shared" si="6"/>
        <v>#DIV/0!</v>
      </c>
      <c r="AG56" s="244" t="e">
        <f t="shared" si="6"/>
        <v>#DIV/0!</v>
      </c>
      <c r="AH56" s="244" t="e">
        <f t="shared" si="6"/>
        <v>#DIV/0!</v>
      </c>
      <c r="AI56" s="244" t="e">
        <f t="shared" si="6"/>
        <v>#DIV/0!</v>
      </c>
      <c r="AJ56" s="244" t="e">
        <f t="shared" si="6"/>
        <v>#DIV/0!</v>
      </c>
      <c r="AK56" s="244" t="e">
        <f t="shared" si="6"/>
        <v>#DIV/0!</v>
      </c>
      <c r="AL56" s="244" t="e">
        <f t="shared" si="6"/>
        <v>#DIV/0!</v>
      </c>
      <c r="AM56" s="244" t="e">
        <f t="shared" si="6"/>
        <v>#DIV/0!</v>
      </c>
      <c r="AN56" s="244" t="e">
        <f t="shared" si="6"/>
        <v>#DIV/0!</v>
      </c>
      <c r="AO56" s="244" t="e">
        <f t="shared" si="6"/>
        <v>#DIV/0!</v>
      </c>
      <c r="AP56" s="244" t="e">
        <f t="shared" si="6"/>
        <v>#DIV/0!</v>
      </c>
      <c r="AQ56" s="244" t="e">
        <f t="shared" si="6"/>
        <v>#DIV/0!</v>
      </c>
      <c r="AR56" s="244" t="e">
        <f t="shared" si="6"/>
        <v>#DIV/0!</v>
      </c>
      <c r="AS56" s="244" t="e">
        <f t="shared" si="6"/>
        <v>#DIV/0!</v>
      </c>
      <c r="AT56" s="244" t="e">
        <f t="shared" si="6"/>
        <v>#DIV/0!</v>
      </c>
      <c r="AU56" s="244" t="e">
        <f t="shared" si="6"/>
        <v>#DIV/0!</v>
      </c>
      <c r="AV56" s="244" t="e">
        <f t="shared" si="6"/>
        <v>#DIV/0!</v>
      </c>
      <c r="AW56" s="244" t="e">
        <f t="shared" si="6"/>
        <v>#DIV/0!</v>
      </c>
      <c r="AX56" s="244" t="e">
        <f t="shared" si="6"/>
        <v>#DIV/0!</v>
      </c>
      <c r="AY56" s="244" t="e">
        <f t="shared" si="6"/>
        <v>#DIV/0!</v>
      </c>
      <c r="AZ56" s="244" t="e">
        <f t="shared" si="6"/>
        <v>#DIV/0!</v>
      </c>
      <c r="BA56" s="244" t="e">
        <f t="shared" si="6"/>
        <v>#DIV/0!</v>
      </c>
      <c r="BB56" s="244" t="e">
        <f t="shared" si="6"/>
        <v>#DIV/0!</v>
      </c>
      <c r="BC56" s="244" t="e">
        <f t="shared" si="6"/>
        <v>#DIV/0!</v>
      </c>
      <c r="BD56" s="244" t="e">
        <f t="shared" si="6"/>
        <v>#DIV/0!</v>
      </c>
      <c r="BE56" s="244" t="e">
        <f t="shared" si="6"/>
        <v>#DIV/0!</v>
      </c>
      <c r="BF56" s="244" t="e">
        <f t="shared" si="6"/>
        <v>#DIV/0!</v>
      </c>
      <c r="BG56" s="244" t="e">
        <f t="shared" si="6"/>
        <v>#DIV/0!</v>
      </c>
      <c r="BH56" s="244" t="e">
        <f t="shared" si="6"/>
        <v>#DIV/0!</v>
      </c>
      <c r="BI56" s="244" t="e">
        <f t="shared" si="6"/>
        <v>#DIV/0!</v>
      </c>
      <c r="BJ56" s="244" t="e">
        <f t="shared" si="6"/>
        <v>#DIV/0!</v>
      </c>
      <c r="BK56" s="244" t="e">
        <f t="shared" si="6"/>
        <v>#DIV/0!</v>
      </c>
      <c r="BL56" s="244" t="e">
        <f t="shared" si="6"/>
        <v>#DIV/0!</v>
      </c>
      <c r="BM56" s="244" t="e">
        <f t="shared" si="6"/>
        <v>#DIV/0!</v>
      </c>
      <c r="BN56" s="244" t="e">
        <f t="shared" si="6"/>
        <v>#DIV/0!</v>
      </c>
      <c r="BO56" s="244" t="e">
        <f t="shared" si="6"/>
        <v>#DIV/0!</v>
      </c>
      <c r="BP56" s="244" t="e">
        <f t="shared" si="6"/>
        <v>#DIV/0!</v>
      </c>
      <c r="BQ56" s="244" t="e">
        <f t="shared" si="6"/>
        <v>#DIV/0!</v>
      </c>
      <c r="BR56" s="244" t="e">
        <f t="shared" si="6"/>
        <v>#DIV/0!</v>
      </c>
      <c r="BS56" s="244" t="e">
        <f t="shared" si="6"/>
        <v>#DIV/0!</v>
      </c>
      <c r="BT56" s="244" t="e">
        <f t="shared" si="6"/>
        <v>#DIV/0!</v>
      </c>
      <c r="BU56" s="244" t="e">
        <f t="shared" si="6"/>
        <v>#DIV/0!</v>
      </c>
      <c r="BV56" s="244" t="e">
        <f t="shared" si="6"/>
        <v>#DIV/0!</v>
      </c>
      <c r="BW56" s="244" t="e">
        <f t="shared" si="6"/>
        <v>#DIV/0!</v>
      </c>
      <c r="BX56" s="244" t="e">
        <f t="shared" si="6"/>
        <v>#DIV/0!</v>
      </c>
      <c r="BY56" s="244" t="e">
        <f t="shared" si="6"/>
        <v>#DIV/0!</v>
      </c>
      <c r="BZ56" s="244" t="e">
        <f t="shared" si="6"/>
        <v>#DIV/0!</v>
      </c>
      <c r="CA56" s="244" t="e">
        <f t="shared" si="6"/>
        <v>#DIV/0!</v>
      </c>
      <c r="CB56" s="244" t="e">
        <f t="shared" si="6"/>
        <v>#DIV/0!</v>
      </c>
      <c r="CC56" s="244" t="e">
        <f t="shared" si="7"/>
        <v>#DIV/0!</v>
      </c>
      <c r="CD56" s="244" t="e">
        <f t="shared" si="7"/>
        <v>#DIV/0!</v>
      </c>
      <c r="CE56" s="244" t="e">
        <f t="shared" si="7"/>
        <v>#DIV/0!</v>
      </c>
      <c r="CF56" s="244" t="e">
        <f t="shared" si="7"/>
        <v>#DIV/0!</v>
      </c>
      <c r="CG56" s="244" t="e">
        <f t="shared" si="7"/>
        <v>#DIV/0!</v>
      </c>
      <c r="CH56" s="244" t="e">
        <f t="shared" si="7"/>
        <v>#DIV/0!</v>
      </c>
      <c r="CI56" s="244" t="e">
        <f t="shared" si="7"/>
        <v>#DIV/0!</v>
      </c>
      <c r="CJ56" s="244" t="e">
        <f t="shared" si="7"/>
        <v>#DIV/0!</v>
      </c>
      <c r="CK56" s="244" t="e">
        <f t="shared" si="7"/>
        <v>#DIV/0!</v>
      </c>
      <c r="CL56" s="244" t="e">
        <f t="shared" si="7"/>
        <v>#DIV/0!</v>
      </c>
      <c r="CM56" s="244" t="e">
        <f t="shared" si="7"/>
        <v>#DIV/0!</v>
      </c>
      <c r="CN56" s="244" t="e">
        <f t="shared" si="7"/>
        <v>#DIV/0!</v>
      </c>
      <c r="CO56" s="244" t="e">
        <f t="shared" si="7"/>
        <v>#DIV/0!</v>
      </c>
      <c r="CP56" s="244" t="e">
        <f t="shared" si="7"/>
        <v>#DIV/0!</v>
      </c>
      <c r="CQ56" s="244" t="e">
        <f t="shared" si="7"/>
        <v>#DIV/0!</v>
      </c>
      <c r="CR56" s="244" t="e">
        <f t="shared" si="7"/>
        <v>#DIV/0!</v>
      </c>
      <c r="CS56" s="244" t="e">
        <f t="shared" si="7"/>
        <v>#DIV/0!</v>
      </c>
      <c r="CT56" s="244" t="e">
        <f t="shared" si="7"/>
        <v>#DIV/0!</v>
      </c>
      <c r="CU56" s="244" t="e">
        <f t="shared" si="7"/>
        <v>#DIV/0!</v>
      </c>
      <c r="CV56" s="244" t="e">
        <f t="shared" si="7"/>
        <v>#DIV/0!</v>
      </c>
      <c r="CW56" s="244" t="e">
        <f t="shared" si="7"/>
        <v>#DIV/0!</v>
      </c>
      <c r="CX56" s="244" t="e">
        <f t="shared" si="7"/>
        <v>#DIV/0!</v>
      </c>
      <c r="CY56" s="244" t="e">
        <f t="shared" si="7"/>
        <v>#DIV/0!</v>
      </c>
      <c r="CZ56" s="244" t="e">
        <f t="shared" si="7"/>
        <v>#DIV/0!</v>
      </c>
      <c r="DA56" s="244" t="e">
        <f t="shared" si="7"/>
        <v>#DIV/0!</v>
      </c>
      <c r="DB56" s="244" t="e">
        <f t="shared" si="7"/>
        <v>#DIV/0!</v>
      </c>
      <c r="DC56" s="244" t="e">
        <f t="shared" si="7"/>
        <v>#DIV/0!</v>
      </c>
      <c r="DD56" s="244" t="e">
        <f t="shared" si="7"/>
        <v>#DIV/0!</v>
      </c>
      <c r="DE56" s="244" t="e">
        <f t="shared" si="7"/>
        <v>#DIV/0!</v>
      </c>
      <c r="DF56" s="244" t="e">
        <f t="shared" si="7"/>
        <v>#DIV/0!</v>
      </c>
      <c r="DG56" s="244" t="e">
        <f t="shared" si="7"/>
        <v>#DIV/0!</v>
      </c>
      <c r="DH56" s="244" t="e">
        <f t="shared" si="7"/>
        <v>#DIV/0!</v>
      </c>
      <c r="DI56" s="244" t="e">
        <f t="shared" si="7"/>
        <v>#DIV/0!</v>
      </c>
    </row>
    <row r="57" spans="2:113">
      <c r="B57" s="228" t="s">
        <v>273</v>
      </c>
      <c r="P57" s="244" t="e">
        <f t="shared" si="8"/>
        <v>#DIV/0!</v>
      </c>
      <c r="Q57" s="244" t="e">
        <f t="shared" si="8"/>
        <v>#DIV/0!</v>
      </c>
      <c r="R57" s="244" t="e">
        <f t="shared" si="8"/>
        <v>#DIV/0!</v>
      </c>
      <c r="S57" s="244" t="e">
        <f t="shared" si="8"/>
        <v>#DIV/0!</v>
      </c>
      <c r="T57" s="244" t="e">
        <f t="shared" si="8"/>
        <v>#DIV/0!</v>
      </c>
      <c r="U57" s="244" t="e">
        <f t="shared" si="8"/>
        <v>#DIV/0!</v>
      </c>
      <c r="V57" s="244" t="e">
        <f t="shared" si="8"/>
        <v>#DIV/0!</v>
      </c>
      <c r="W57" s="244" t="e">
        <f t="shared" si="8"/>
        <v>#DIV/0!</v>
      </c>
      <c r="X57" s="244" t="e">
        <f t="shared" si="8"/>
        <v>#DIV/0!</v>
      </c>
      <c r="Y57" s="244" t="e">
        <f t="shared" si="8"/>
        <v>#DIV/0!</v>
      </c>
      <c r="Z57" s="244" t="e">
        <f t="shared" si="8"/>
        <v>#DIV/0!</v>
      </c>
      <c r="AA57" s="244" t="e">
        <f t="shared" si="8"/>
        <v>#DIV/0!</v>
      </c>
      <c r="AB57" s="244" t="e">
        <f t="shared" si="8"/>
        <v>#DIV/0!</v>
      </c>
      <c r="AC57" s="244" t="e">
        <f t="shared" si="8"/>
        <v>#DIV/0!</v>
      </c>
      <c r="AD57" s="244" t="e">
        <f t="shared" si="8"/>
        <v>#DIV/0!</v>
      </c>
      <c r="AE57" s="244" t="e">
        <f t="shared" si="8"/>
        <v>#DIV/0!</v>
      </c>
      <c r="AF57" s="244" t="e">
        <f t="shared" si="6"/>
        <v>#DIV/0!</v>
      </c>
      <c r="AG57" s="244" t="e">
        <f t="shared" si="6"/>
        <v>#DIV/0!</v>
      </c>
      <c r="AH57" s="244" t="e">
        <f t="shared" si="6"/>
        <v>#DIV/0!</v>
      </c>
      <c r="AI57" s="244" t="e">
        <f t="shared" si="6"/>
        <v>#DIV/0!</v>
      </c>
      <c r="AJ57" s="244" t="e">
        <f t="shared" si="6"/>
        <v>#DIV/0!</v>
      </c>
      <c r="AK57" s="244" t="e">
        <f t="shared" si="6"/>
        <v>#DIV/0!</v>
      </c>
      <c r="AL57" s="244" t="e">
        <f t="shared" si="6"/>
        <v>#DIV/0!</v>
      </c>
      <c r="AM57" s="244" t="e">
        <f t="shared" si="6"/>
        <v>#DIV/0!</v>
      </c>
      <c r="AN57" s="244" t="e">
        <f t="shared" si="6"/>
        <v>#DIV/0!</v>
      </c>
      <c r="AO57" s="244" t="e">
        <f t="shared" si="6"/>
        <v>#DIV/0!</v>
      </c>
      <c r="AP57" s="244" t="e">
        <f t="shared" si="6"/>
        <v>#DIV/0!</v>
      </c>
      <c r="AQ57" s="244" t="e">
        <f t="shared" si="6"/>
        <v>#DIV/0!</v>
      </c>
      <c r="AR57" s="244" t="e">
        <f t="shared" si="6"/>
        <v>#DIV/0!</v>
      </c>
      <c r="AS57" s="244" t="e">
        <f t="shared" si="6"/>
        <v>#DIV/0!</v>
      </c>
      <c r="AT57" s="244" t="e">
        <f t="shared" si="6"/>
        <v>#DIV/0!</v>
      </c>
      <c r="AU57" s="244" t="e">
        <f t="shared" si="6"/>
        <v>#DIV/0!</v>
      </c>
      <c r="AV57" s="244" t="e">
        <f t="shared" si="6"/>
        <v>#DIV/0!</v>
      </c>
      <c r="AW57" s="244" t="e">
        <f t="shared" si="6"/>
        <v>#DIV/0!</v>
      </c>
      <c r="AX57" s="244" t="e">
        <f t="shared" si="6"/>
        <v>#DIV/0!</v>
      </c>
      <c r="AY57" s="244" t="e">
        <f t="shared" si="6"/>
        <v>#DIV/0!</v>
      </c>
      <c r="AZ57" s="244" t="e">
        <f t="shared" si="6"/>
        <v>#DIV/0!</v>
      </c>
      <c r="BA57" s="244" t="e">
        <f t="shared" si="6"/>
        <v>#DIV/0!</v>
      </c>
      <c r="BB57" s="244" t="e">
        <f t="shared" si="6"/>
        <v>#DIV/0!</v>
      </c>
      <c r="BC57" s="244" t="e">
        <f t="shared" si="6"/>
        <v>#DIV/0!</v>
      </c>
      <c r="BD57" s="244" t="e">
        <f t="shared" si="6"/>
        <v>#DIV/0!</v>
      </c>
      <c r="BE57" s="244" t="e">
        <f t="shared" si="6"/>
        <v>#DIV/0!</v>
      </c>
      <c r="BF57" s="244" t="e">
        <f t="shared" si="6"/>
        <v>#DIV/0!</v>
      </c>
      <c r="BG57" s="244" t="e">
        <f t="shared" si="6"/>
        <v>#DIV/0!</v>
      </c>
      <c r="BH57" s="244" t="e">
        <f t="shared" si="6"/>
        <v>#DIV/0!</v>
      </c>
      <c r="BI57" s="244" t="e">
        <f t="shared" si="6"/>
        <v>#DIV/0!</v>
      </c>
      <c r="BJ57" s="244" t="e">
        <f t="shared" si="6"/>
        <v>#DIV/0!</v>
      </c>
      <c r="BK57" s="244" t="e">
        <f t="shared" si="6"/>
        <v>#DIV/0!</v>
      </c>
      <c r="BL57" s="244" t="e">
        <f t="shared" si="6"/>
        <v>#DIV/0!</v>
      </c>
      <c r="BM57" s="244" t="e">
        <f t="shared" si="6"/>
        <v>#DIV/0!</v>
      </c>
      <c r="BN57" s="244" t="e">
        <f t="shared" si="6"/>
        <v>#DIV/0!</v>
      </c>
      <c r="BO57" s="244" t="e">
        <f t="shared" si="6"/>
        <v>#DIV/0!</v>
      </c>
      <c r="BP57" s="244" t="e">
        <f t="shared" si="6"/>
        <v>#DIV/0!</v>
      </c>
      <c r="BQ57" s="244" t="e">
        <f t="shared" si="6"/>
        <v>#DIV/0!</v>
      </c>
      <c r="BR57" s="244" t="e">
        <f t="shared" si="6"/>
        <v>#DIV/0!</v>
      </c>
      <c r="BS57" s="244" t="e">
        <f t="shared" si="6"/>
        <v>#DIV/0!</v>
      </c>
      <c r="BT57" s="244" t="e">
        <f t="shared" si="6"/>
        <v>#DIV/0!</v>
      </c>
      <c r="BU57" s="244" t="e">
        <f t="shared" si="6"/>
        <v>#DIV/0!</v>
      </c>
      <c r="BV57" s="244" t="e">
        <f t="shared" si="6"/>
        <v>#DIV/0!</v>
      </c>
      <c r="BW57" s="244" t="e">
        <f t="shared" si="6"/>
        <v>#DIV/0!</v>
      </c>
      <c r="BX57" s="244" t="e">
        <f t="shared" si="6"/>
        <v>#DIV/0!</v>
      </c>
      <c r="BY57" s="244" t="e">
        <f t="shared" si="6"/>
        <v>#DIV/0!</v>
      </c>
      <c r="BZ57" s="244" t="e">
        <f t="shared" si="6"/>
        <v>#DIV/0!</v>
      </c>
      <c r="CA57" s="244" t="e">
        <f t="shared" si="6"/>
        <v>#DIV/0!</v>
      </c>
      <c r="CB57" s="244" t="e">
        <f t="shared" si="6"/>
        <v>#DIV/0!</v>
      </c>
      <c r="CC57" s="244" t="e">
        <f t="shared" si="7"/>
        <v>#DIV/0!</v>
      </c>
      <c r="CD57" s="244" t="e">
        <f t="shared" si="7"/>
        <v>#DIV/0!</v>
      </c>
      <c r="CE57" s="244" t="e">
        <f t="shared" si="7"/>
        <v>#DIV/0!</v>
      </c>
      <c r="CF57" s="244" t="e">
        <f t="shared" si="7"/>
        <v>#DIV/0!</v>
      </c>
      <c r="CG57" s="244" t="e">
        <f t="shared" si="7"/>
        <v>#DIV/0!</v>
      </c>
      <c r="CH57" s="244" t="e">
        <f t="shared" si="7"/>
        <v>#DIV/0!</v>
      </c>
      <c r="CI57" s="244" t="e">
        <f t="shared" si="7"/>
        <v>#DIV/0!</v>
      </c>
      <c r="CJ57" s="244" t="e">
        <f t="shared" si="7"/>
        <v>#DIV/0!</v>
      </c>
      <c r="CK57" s="244" t="e">
        <f t="shared" si="7"/>
        <v>#DIV/0!</v>
      </c>
      <c r="CL57" s="244" t="e">
        <f t="shared" si="7"/>
        <v>#DIV/0!</v>
      </c>
      <c r="CM57" s="244" t="e">
        <f t="shared" si="7"/>
        <v>#DIV/0!</v>
      </c>
      <c r="CN57" s="244" t="e">
        <f t="shared" si="7"/>
        <v>#DIV/0!</v>
      </c>
      <c r="CO57" s="244" t="e">
        <f t="shared" si="7"/>
        <v>#DIV/0!</v>
      </c>
      <c r="CP57" s="244" t="e">
        <f t="shared" si="7"/>
        <v>#DIV/0!</v>
      </c>
      <c r="CQ57" s="244" t="e">
        <f t="shared" si="7"/>
        <v>#DIV/0!</v>
      </c>
      <c r="CR57" s="244" t="e">
        <f t="shared" si="7"/>
        <v>#DIV/0!</v>
      </c>
      <c r="CS57" s="244" t="e">
        <f t="shared" si="7"/>
        <v>#DIV/0!</v>
      </c>
      <c r="CT57" s="244" t="e">
        <f t="shared" si="7"/>
        <v>#DIV/0!</v>
      </c>
      <c r="CU57" s="244" t="e">
        <f t="shared" si="7"/>
        <v>#DIV/0!</v>
      </c>
      <c r="CV57" s="244" t="e">
        <f t="shared" si="7"/>
        <v>#DIV/0!</v>
      </c>
      <c r="CW57" s="244" t="e">
        <f t="shared" si="7"/>
        <v>#DIV/0!</v>
      </c>
      <c r="CX57" s="244" t="e">
        <f t="shared" si="7"/>
        <v>#DIV/0!</v>
      </c>
      <c r="CY57" s="244" t="e">
        <f t="shared" si="7"/>
        <v>#DIV/0!</v>
      </c>
      <c r="CZ57" s="244" t="e">
        <f t="shared" si="7"/>
        <v>#DIV/0!</v>
      </c>
      <c r="DA57" s="244" t="e">
        <f t="shared" si="7"/>
        <v>#DIV/0!</v>
      </c>
      <c r="DB57" s="244" t="e">
        <f t="shared" si="7"/>
        <v>#DIV/0!</v>
      </c>
      <c r="DC57" s="244" t="e">
        <f t="shared" si="7"/>
        <v>#DIV/0!</v>
      </c>
      <c r="DD57" s="244" t="e">
        <f t="shared" si="7"/>
        <v>#DIV/0!</v>
      </c>
      <c r="DE57" s="244" t="e">
        <f t="shared" si="7"/>
        <v>#DIV/0!</v>
      </c>
      <c r="DF57" s="244" t="e">
        <f t="shared" si="7"/>
        <v>#DIV/0!</v>
      </c>
      <c r="DG57" s="244" t="e">
        <f t="shared" si="7"/>
        <v>#DIV/0!</v>
      </c>
      <c r="DH57" s="244" t="e">
        <f t="shared" si="7"/>
        <v>#DIV/0!</v>
      </c>
      <c r="DI57" s="244"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4"/>
  <sheetViews>
    <sheetView view="pageBreakPreview" zoomScale="70" zoomScaleSheetLayoutView="70" workbookViewId="0">
      <selection activeCell="H3" sqref="H3"/>
    </sheetView>
  </sheetViews>
  <sheetFormatPr defaultColWidth="9.140625" defaultRowHeight="15"/>
  <cols>
    <col min="1" max="1" width="49" style="82" customWidth="1"/>
    <col min="2" max="2" width="21.5703125" style="82" customWidth="1"/>
    <col min="3" max="3" width="31" style="82" hidden="1" customWidth="1"/>
    <col min="4" max="4" width="15.140625" style="82" hidden="1" customWidth="1"/>
    <col min="5" max="5" width="18.85546875" style="82" customWidth="1"/>
    <col min="6" max="6" width="8.85546875" style="82" customWidth="1"/>
    <col min="7" max="7" width="4"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c r="A1" s="478"/>
      <c r="B1" s="478"/>
      <c r="C1" s="478"/>
      <c r="D1" s="478"/>
      <c r="E1" s="478"/>
      <c r="F1" s="478"/>
      <c r="G1" s="478"/>
      <c r="H1" s="478"/>
      <c r="I1" s="113"/>
      <c r="J1" s="114"/>
    </row>
    <row r="2" spans="1:21" ht="105" customHeight="1">
      <c r="A2" s="506" t="s">
        <v>152</v>
      </c>
      <c r="B2" s="506"/>
      <c r="C2" s="506"/>
      <c r="D2" s="506"/>
      <c r="E2" s="506"/>
      <c r="F2" s="115"/>
      <c r="G2" s="115"/>
      <c r="H2" s="135">
        <v>1</v>
      </c>
      <c r="I2" s="199"/>
      <c r="J2" s="114"/>
      <c r="P2" s="365"/>
      <c r="Q2" s="365"/>
      <c r="R2" s="365"/>
      <c r="S2" s="365"/>
      <c r="T2" s="365"/>
      <c r="U2" s="365"/>
    </row>
    <row r="3" spans="1:21" ht="22.5" customHeight="1">
      <c r="A3" s="115"/>
      <c r="B3" s="505">
        <f>INDEX(список!B2:B36,H2,1)</f>
        <v>0</v>
      </c>
      <c r="C3" s="505"/>
      <c r="D3" s="505"/>
      <c r="E3" s="505"/>
      <c r="F3" s="115"/>
      <c r="G3" s="115"/>
      <c r="H3" s="116"/>
      <c r="I3" s="199"/>
      <c r="J3" s="114"/>
      <c r="P3" s="111"/>
      <c r="Q3" s="111"/>
      <c r="R3" s="111"/>
      <c r="S3" s="111"/>
      <c r="T3" s="111"/>
      <c r="U3" s="111"/>
    </row>
    <row r="4" spans="1:21" ht="22.5" customHeight="1">
      <c r="A4" s="359"/>
      <c r="B4" s="469" t="str">
        <f>INDEX(список!D2:D36,H2)</f>
        <v>старшая группа</v>
      </c>
      <c r="C4" s="469"/>
      <c r="D4" s="469"/>
      <c r="E4" s="469"/>
      <c r="F4" s="361"/>
      <c r="G4" s="359"/>
      <c r="H4" s="118"/>
      <c r="I4" s="121"/>
      <c r="J4" s="114"/>
      <c r="P4" s="20"/>
      <c r="Q4" s="20"/>
      <c r="R4" s="20"/>
      <c r="S4" s="20"/>
      <c r="T4" s="21"/>
      <c r="U4" s="21"/>
    </row>
    <row r="5" spans="1:21" s="192" customFormat="1" ht="24.75" customHeight="1">
      <c r="A5" s="121"/>
      <c r="B5" s="503">
        <f>список!C2</f>
        <v>0</v>
      </c>
      <c r="C5" s="503"/>
      <c r="D5" s="503"/>
      <c r="E5" s="503"/>
      <c r="F5" s="120"/>
      <c r="G5" s="121"/>
      <c r="H5" s="121"/>
      <c r="I5" s="121"/>
      <c r="J5" s="191"/>
      <c r="P5" s="193"/>
      <c r="Q5" s="194"/>
      <c r="R5" s="193"/>
      <c r="S5" s="194"/>
      <c r="T5" s="194"/>
      <c r="U5" s="194"/>
    </row>
    <row r="6" spans="1:21" s="113" customFormat="1" ht="85.5" customHeight="1">
      <c r="A6" s="466" t="s">
        <v>283</v>
      </c>
      <c r="B6" s="466"/>
      <c r="C6" s="466"/>
      <c r="D6" s="142" t="str">
        <f>INDEX('Социально-коммуникативное разви'!U5:U37,H2,1)</f>
        <v/>
      </c>
      <c r="E6" s="197" t="str">
        <f>INDEX('целевые ориентиры_сводная'!P4:P38,H2,1)</f>
        <v/>
      </c>
      <c r="F6" s="504"/>
      <c r="G6" s="504"/>
      <c r="H6" s="504"/>
      <c r="I6" s="504"/>
      <c r="M6" s="78"/>
      <c r="N6" s="196"/>
      <c r="O6" s="196"/>
      <c r="P6" s="78"/>
      <c r="Q6" s="78"/>
      <c r="R6" s="78"/>
    </row>
    <row r="7" spans="1:21" s="113" customFormat="1" ht="117" customHeight="1">
      <c r="A7" s="466" t="s">
        <v>282</v>
      </c>
      <c r="B7" s="466"/>
      <c r="C7" s="466"/>
      <c r="D7" s="142" t="str">
        <f>INDEX('Социально-коммуникативное разви'!AB5:AB37,H2,1)</f>
        <v/>
      </c>
      <c r="E7" s="198" t="str">
        <f>INDEX('целевые ориентиры_сводная'!AA4:AA38,H2,1)</f>
        <v/>
      </c>
      <c r="F7" s="504"/>
      <c r="G7" s="504"/>
      <c r="H7" s="504"/>
      <c r="I7" s="504"/>
      <c r="M7" s="196"/>
      <c r="N7" s="196"/>
      <c r="O7" s="196"/>
      <c r="P7" s="78"/>
      <c r="Q7" s="78"/>
      <c r="R7" s="78"/>
    </row>
    <row r="8" spans="1:21" s="113" customFormat="1" ht="74.25" customHeight="1">
      <c r="A8" s="466" t="s">
        <v>346</v>
      </c>
      <c r="B8" s="466"/>
      <c r="C8" s="466"/>
      <c r="D8" s="142" t="str">
        <f>INDEX('Социально-коммуникативное разви'!AN5:AN37,H2,1)</f>
        <v/>
      </c>
      <c r="E8" s="197" t="str">
        <f>INDEX('целевые ориентиры_сводная'!AJ4:AJ38,H2,1)</f>
        <v/>
      </c>
      <c r="F8" s="504"/>
      <c r="G8" s="504"/>
      <c r="H8" s="504"/>
      <c r="I8" s="504"/>
      <c r="M8" s="196"/>
      <c r="N8" s="196"/>
      <c r="O8" s="196"/>
      <c r="P8" s="78"/>
      <c r="Q8" s="78"/>
      <c r="R8" s="78"/>
    </row>
    <row r="9" spans="1:21" s="113" customFormat="1" ht="87" customHeight="1">
      <c r="A9" s="502" t="s">
        <v>285</v>
      </c>
      <c r="B9" s="502"/>
      <c r="C9" s="502"/>
      <c r="D9" s="142" t="str">
        <f>INDEX('Познавательное развитие'!G5:G37,H2,1)</f>
        <v/>
      </c>
      <c r="E9" s="197" t="str">
        <f>INDEX('целевые ориентиры_сводная'!AU4:AU38,H2,1)</f>
        <v/>
      </c>
      <c r="F9" s="501"/>
      <c r="G9" s="501"/>
      <c r="H9" s="501"/>
      <c r="I9" s="501"/>
    </row>
    <row r="10" spans="1:21" s="113" customFormat="1" ht="44.25" customHeight="1">
      <c r="A10" s="513" t="s">
        <v>344</v>
      </c>
      <c r="B10" s="514"/>
      <c r="C10" s="515"/>
      <c r="D10" s="142" t="str">
        <f>INDEX('Познавательное развитие'!N5:N37,H2,1)</f>
        <v/>
      </c>
      <c r="E10" s="197" t="str">
        <f>INDEX('целевые ориентиры_сводная'!BG4:BG38,H2,1)</f>
        <v/>
      </c>
      <c r="F10" s="501"/>
      <c r="G10" s="501"/>
      <c r="H10" s="501"/>
      <c r="I10" s="501"/>
    </row>
    <row r="11" spans="1:21" s="113" customFormat="1" ht="67.5" customHeight="1">
      <c r="A11" s="466" t="s">
        <v>287</v>
      </c>
      <c r="B11" s="466"/>
      <c r="C11" s="466"/>
      <c r="D11" s="143" t="str">
        <f>INDEX('Познавательное развитие'!Q5:Q37,H2,1)</f>
        <v/>
      </c>
      <c r="E11" s="197" t="str">
        <f>INDEX('целевые ориентиры_сводная'!CB4:CB38,H2,1)</f>
        <v/>
      </c>
      <c r="F11" s="501"/>
      <c r="G11" s="501"/>
      <c r="H11" s="501"/>
      <c r="I11" s="501"/>
    </row>
    <row r="12" spans="1:21" s="113" customFormat="1" ht="138" customHeight="1">
      <c r="A12" s="502" t="s">
        <v>345</v>
      </c>
      <c r="B12" s="502"/>
      <c r="C12" s="502"/>
      <c r="D12" s="143" t="str">
        <f>INDEX('Познавательное развитие'!X5:X37,H2,1)</f>
        <v/>
      </c>
      <c r="E12" s="197" t="str">
        <f>INDEX('целевые ориентиры_сводная'!DI4:DI38,H2,1)</f>
        <v/>
      </c>
      <c r="F12" s="501"/>
      <c r="G12" s="501"/>
      <c r="H12" s="501"/>
      <c r="I12" s="501"/>
    </row>
    <row r="13" spans="1:21" s="113" customFormat="1" ht="30.75" customHeight="1">
      <c r="A13" s="77"/>
      <c r="C13" s="189"/>
      <c r="D13" s="79"/>
      <c r="E13" s="77"/>
      <c r="F13" s="77"/>
      <c r="G13" s="77"/>
      <c r="H13" s="80"/>
      <c r="I13" s="80"/>
    </row>
    <row r="14" spans="1:21" s="113" customFormat="1" ht="36.75" customHeight="1">
      <c r="A14" s="511"/>
      <c r="B14" s="511"/>
      <c r="C14" s="79"/>
      <c r="D14" s="79"/>
      <c r="E14" s="77"/>
      <c r="F14" s="77"/>
      <c r="G14" s="77"/>
      <c r="H14" s="80"/>
      <c r="I14" s="80"/>
    </row>
    <row r="15" spans="1:21" s="113" customFormat="1" ht="15.75">
      <c r="A15" s="508"/>
      <c r="B15" s="508"/>
      <c r="C15" s="79"/>
      <c r="D15" s="79"/>
      <c r="E15" s="77"/>
      <c r="F15" s="81"/>
      <c r="G15" s="81"/>
      <c r="H15" s="81"/>
      <c r="I15" s="80"/>
    </row>
    <row r="16" spans="1:21" s="113" customFormat="1" ht="15.75">
      <c r="A16" s="508"/>
      <c r="B16" s="508"/>
      <c r="C16" s="79"/>
      <c r="D16" s="79"/>
      <c r="E16" s="81"/>
      <c r="F16" s="81"/>
      <c r="G16" s="81"/>
      <c r="H16" s="81"/>
      <c r="I16" s="81"/>
    </row>
    <row r="17" spans="1:9" s="113" customFormat="1" ht="15.75">
      <c r="A17" s="508"/>
      <c r="B17" s="508"/>
      <c r="C17" s="79"/>
      <c r="D17" s="79"/>
      <c r="E17" s="81"/>
      <c r="F17" s="81"/>
      <c r="G17" s="81"/>
      <c r="H17" s="81"/>
      <c r="I17" s="81"/>
    </row>
    <row r="18" spans="1:9" s="113" customFormat="1" ht="15.75">
      <c r="A18" s="509"/>
      <c r="B18" s="509"/>
      <c r="C18" s="79"/>
      <c r="D18" s="81"/>
      <c r="E18" s="81"/>
      <c r="F18" s="187"/>
      <c r="G18" s="187"/>
      <c r="H18" s="81"/>
      <c r="I18" s="81"/>
    </row>
    <row r="19" spans="1:9" s="113" customFormat="1" ht="15.75">
      <c r="A19" s="507"/>
      <c r="B19" s="507"/>
      <c r="C19" s="79"/>
      <c r="D19" s="187"/>
      <c r="E19" s="187"/>
      <c r="F19" s="188"/>
      <c r="G19" s="188"/>
      <c r="H19" s="81"/>
      <c r="I19" s="81"/>
    </row>
    <row r="20" spans="1:9" s="113" customFormat="1" ht="15.75">
      <c r="A20" s="507"/>
      <c r="B20" s="507"/>
      <c r="C20" s="79"/>
      <c r="D20" s="78"/>
      <c r="E20" s="188"/>
      <c r="F20" s="78"/>
      <c r="G20" s="78"/>
      <c r="H20" s="81"/>
      <c r="I20" s="81"/>
    </row>
    <row r="21" spans="1:9" s="113" customFormat="1" ht="15.75">
      <c r="A21" s="507"/>
      <c r="B21" s="507"/>
      <c r="C21" s="81"/>
      <c r="D21" s="78"/>
      <c r="E21" s="78"/>
      <c r="F21" s="78"/>
      <c r="G21" s="78"/>
      <c r="H21" s="81"/>
      <c r="I21" s="81"/>
    </row>
    <row r="22" spans="1:9" s="113" customFormat="1" ht="15.75">
      <c r="A22" s="507"/>
      <c r="B22" s="507"/>
      <c r="C22" s="507"/>
      <c r="D22" s="78"/>
      <c r="E22" s="78"/>
      <c r="F22" s="78"/>
      <c r="G22" s="78"/>
      <c r="H22" s="81"/>
      <c r="I22" s="81"/>
    </row>
    <row r="23" spans="1:9" s="113" customFormat="1" ht="15.75">
      <c r="A23" s="510"/>
      <c r="B23" s="510"/>
      <c r="C23" s="78"/>
      <c r="D23" s="78"/>
      <c r="E23" s="78"/>
      <c r="F23" s="78"/>
      <c r="G23" s="78"/>
      <c r="H23" s="81"/>
      <c r="I23" s="81"/>
    </row>
    <row r="24" spans="1:9" s="113" customFormat="1" ht="15.75">
      <c r="A24" s="78"/>
      <c r="B24" s="78"/>
      <c r="C24" s="78"/>
      <c r="D24" s="78"/>
      <c r="E24" s="78"/>
      <c r="F24" s="78"/>
      <c r="G24" s="78"/>
      <c r="H24" s="81"/>
      <c r="I24" s="81"/>
    </row>
    <row r="25" spans="1:9" s="113" customFormat="1" ht="15.75">
      <c r="A25" s="78"/>
      <c r="B25" s="78"/>
      <c r="C25" s="78"/>
      <c r="D25" s="78"/>
      <c r="E25" s="78"/>
      <c r="F25" s="81"/>
      <c r="G25" s="81"/>
      <c r="H25" s="81"/>
      <c r="I25" s="81"/>
    </row>
    <row r="26" spans="1:9" s="113" customFormat="1" ht="15.75">
      <c r="A26" s="78"/>
      <c r="B26" s="78"/>
      <c r="C26" s="78"/>
      <c r="D26" s="78"/>
      <c r="E26" s="81"/>
      <c r="F26" s="81"/>
      <c r="G26" s="81"/>
      <c r="H26" s="81"/>
      <c r="I26" s="81"/>
    </row>
    <row r="27" spans="1:9" s="113" customFormat="1" ht="15.75">
      <c r="A27" s="78"/>
      <c r="B27" s="78"/>
      <c r="C27" s="78"/>
      <c r="D27" s="190"/>
      <c r="E27" s="81"/>
      <c r="F27" s="81"/>
      <c r="G27" s="81"/>
      <c r="H27" s="81"/>
      <c r="I27" s="81"/>
    </row>
    <row r="28" spans="1:9" s="113" customFormat="1" ht="15.75">
      <c r="A28" s="78"/>
      <c r="B28" s="78"/>
      <c r="C28" s="78"/>
      <c r="D28" s="188"/>
      <c r="E28" s="81"/>
      <c r="F28" s="81"/>
      <c r="G28" s="81"/>
      <c r="H28" s="81"/>
      <c r="I28" s="81"/>
    </row>
    <row r="29" spans="1:9" s="113" customFormat="1" ht="15.75">
      <c r="A29" s="78"/>
      <c r="B29" s="78"/>
      <c r="C29" s="78"/>
      <c r="D29" s="78"/>
      <c r="E29" s="81"/>
      <c r="F29" s="81"/>
      <c r="G29" s="81"/>
      <c r="H29" s="81"/>
      <c r="I29" s="81"/>
    </row>
    <row r="30" spans="1:9" s="113" customFormat="1" ht="15.75">
      <c r="A30" s="512"/>
      <c r="B30" s="512"/>
      <c r="C30" s="512"/>
      <c r="D30" s="78"/>
    </row>
    <row r="31" spans="1:9" s="113" customFormat="1" ht="15.75">
      <c r="A31" s="188"/>
      <c r="B31" s="188"/>
      <c r="C31" s="188"/>
      <c r="D31" s="78"/>
    </row>
    <row r="32" spans="1:9" s="113" customFormat="1" ht="15.75">
      <c r="A32" s="78"/>
      <c r="B32" s="78"/>
      <c r="C32" s="78"/>
      <c r="D32" s="78"/>
    </row>
    <row r="33" spans="1:6" s="113" customFormat="1" ht="15.75">
      <c r="A33" s="78"/>
      <c r="B33" s="78"/>
      <c r="C33" s="78"/>
      <c r="D33" s="78"/>
    </row>
    <row r="34" spans="1:6" s="113" customFormat="1" ht="15.75">
      <c r="A34" s="78"/>
      <c r="B34" s="78"/>
      <c r="C34" s="78"/>
      <c r="D34" s="185"/>
    </row>
    <row r="35" spans="1:6" s="113" customFormat="1" ht="15.75">
      <c r="A35" s="78"/>
      <c r="B35" s="78"/>
      <c r="C35" s="78"/>
      <c r="D35" s="188"/>
    </row>
    <row r="36" spans="1:6" s="113" customFormat="1" ht="15.75">
      <c r="A36" s="78"/>
      <c r="B36" s="78"/>
      <c r="C36" s="78"/>
      <c r="D36" s="196"/>
    </row>
    <row r="37" spans="1:6" s="85" customFormat="1" ht="15.75">
      <c r="A37" s="442"/>
      <c r="B37" s="442"/>
      <c r="C37" s="442"/>
      <c r="D37" s="195"/>
    </row>
    <row r="38" spans="1:6" ht="15.75">
      <c r="A38" s="20"/>
      <c r="B38" s="20"/>
      <c r="C38" s="20"/>
      <c r="D38" s="22"/>
      <c r="F38" s="22"/>
    </row>
    <row r="39" spans="1:6" ht="15.75">
      <c r="A39" s="22"/>
      <c r="B39" s="22"/>
      <c r="C39" s="22"/>
      <c r="D39" s="21"/>
      <c r="E39" s="22"/>
      <c r="F39" s="22"/>
    </row>
    <row r="40" spans="1:6" ht="15.75">
      <c r="A40" s="22"/>
      <c r="B40" s="21"/>
      <c r="C40" s="22"/>
      <c r="D40" s="22"/>
      <c r="E40" s="22"/>
      <c r="F40" s="22"/>
    </row>
    <row r="41" spans="1:6" ht="15.75">
      <c r="A41" s="22"/>
      <c r="B41" s="22"/>
      <c r="C41" s="22"/>
      <c r="D41" s="22"/>
      <c r="E41" s="22"/>
      <c r="F41" s="111"/>
    </row>
    <row r="42" spans="1:6" ht="15.75">
      <c r="C42" s="21"/>
      <c r="D42" s="111"/>
      <c r="E42" s="111"/>
      <c r="F42" s="21"/>
    </row>
    <row r="43" spans="1:6" ht="15.75">
      <c r="C43" s="22"/>
      <c r="D43" s="20"/>
      <c r="E43" s="21"/>
    </row>
    <row r="44" spans="1:6" ht="15.75">
      <c r="C44" s="22"/>
      <c r="D44" s="21"/>
    </row>
    <row r="45" spans="1:6" ht="15.75">
      <c r="C45" s="111"/>
      <c r="D45" s="21"/>
    </row>
    <row r="46" spans="1:6" ht="15.75">
      <c r="C46" s="20"/>
      <c r="D46" s="21"/>
    </row>
    <row r="47" spans="1:6" ht="15.75">
      <c r="A47" s="21"/>
      <c r="B47" s="21"/>
      <c r="C47" s="21"/>
      <c r="D47" s="21"/>
    </row>
    <row r="48" spans="1:6" ht="15.75">
      <c r="A48" s="21"/>
      <c r="B48" s="21"/>
      <c r="C48" s="21"/>
      <c r="D48" s="21"/>
    </row>
    <row r="49" spans="1:4" ht="15.75">
      <c r="A49" s="21"/>
      <c r="B49" s="21"/>
      <c r="C49" s="21"/>
      <c r="D49" s="21"/>
    </row>
    <row r="50" spans="1:4" ht="15.75">
      <c r="A50" s="21"/>
      <c r="B50" s="21"/>
      <c r="C50" s="21"/>
      <c r="D50" s="111"/>
    </row>
    <row r="51" spans="1:4" ht="15.75">
      <c r="A51" s="21"/>
      <c r="B51" s="21"/>
      <c r="C51" s="21"/>
    </row>
    <row r="52" spans="1:4" ht="15.75">
      <c r="A52" s="21"/>
      <c r="B52" s="21"/>
      <c r="C52" s="21"/>
    </row>
    <row r="53" spans="1:4">
      <c r="A53" s="365"/>
      <c r="B53" s="365"/>
      <c r="C53" s="365"/>
    </row>
    <row r="54" spans="1:4">
      <c r="A54" s="122"/>
      <c r="B54" s="122"/>
    </row>
  </sheetData>
  <sheetProtection password="CC6F" sheet="1" objects="1" scenarios="1" selectLockedCells="1"/>
  <mergeCells count="29">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 ref="F9:I12"/>
    <mergeCell ref="A9:C9"/>
    <mergeCell ref="A7:C7"/>
    <mergeCell ref="A12:C12"/>
    <mergeCell ref="S2:U2"/>
    <mergeCell ref="P2:R2"/>
    <mergeCell ref="A8:C8"/>
    <mergeCell ref="A6:C6"/>
    <mergeCell ref="B5:E5"/>
    <mergeCell ref="F6:I8"/>
    <mergeCell ref="B3:E3"/>
    <mergeCell ref="B4:E4"/>
    <mergeCell ref="A2:E2"/>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19" t="s">
        <v>12</v>
      </c>
      <c r="B1" s="519"/>
      <c r="C1" s="519"/>
      <c r="D1" s="519" t="s">
        <v>68</v>
      </c>
      <c r="E1" s="519"/>
      <c r="F1" s="519"/>
      <c r="G1" s="519" t="s">
        <v>67</v>
      </c>
      <c r="H1" s="519"/>
      <c r="I1" s="519"/>
      <c r="J1" s="519" t="s">
        <v>87</v>
      </c>
      <c r="K1" s="519"/>
      <c r="L1" s="519"/>
      <c r="M1" s="516" t="s">
        <v>107</v>
      </c>
      <c r="N1" s="517"/>
      <c r="O1" s="518"/>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D5" sqref="D5:F38"/>
    </sheetView>
  </sheetViews>
  <sheetFormatPr defaultColWidth="9.140625" defaultRowHeight="15"/>
  <cols>
    <col min="1" max="1" width="9.140625" style="82"/>
    <col min="2" max="2" width="22.5703125" style="82" customWidth="1"/>
    <col min="3" max="16384" width="9.140625" style="82"/>
  </cols>
  <sheetData>
    <row r="1" spans="1:41">
      <c r="A1" s="365" t="s">
        <v>123</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row>
    <row r="2" spans="1:41" ht="23.25" customHeight="1">
      <c r="A2" s="373" t="s">
        <v>127</v>
      </c>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row>
    <row r="3" spans="1:41" ht="27.75" customHeight="1">
      <c r="A3" s="372" t="str">
        <f>список!A1</f>
        <v>№</v>
      </c>
      <c r="B3" s="379" t="str">
        <f>список!B1</f>
        <v>Фамилия, имя воспитанника</v>
      </c>
      <c r="C3" s="382" t="str">
        <f>список!C1</f>
        <v xml:space="preserve">дата </v>
      </c>
      <c r="D3" s="363" t="s">
        <v>124</v>
      </c>
      <c r="E3" s="363"/>
      <c r="F3" s="363"/>
      <c r="G3" s="363"/>
      <c r="H3" s="363"/>
      <c r="I3" s="377"/>
      <c r="J3" s="377"/>
      <c r="K3" s="377"/>
      <c r="L3" s="377"/>
      <c r="M3" s="377"/>
      <c r="N3" s="377"/>
      <c r="O3" s="378"/>
      <c r="P3" s="363" t="s">
        <v>125</v>
      </c>
      <c r="Q3" s="363"/>
      <c r="R3" s="363"/>
      <c r="S3" s="363" t="s">
        <v>139</v>
      </c>
      <c r="T3" s="363"/>
      <c r="U3" s="363"/>
      <c r="V3" s="363"/>
      <c r="W3" s="363"/>
      <c r="X3" s="363"/>
      <c r="Y3" s="363"/>
      <c r="Z3" s="369" t="s">
        <v>126</v>
      </c>
      <c r="AA3" s="370"/>
      <c r="AB3" s="370"/>
      <c r="AC3" s="370"/>
      <c r="AD3" s="370"/>
      <c r="AE3" s="370"/>
      <c r="AF3" s="370"/>
      <c r="AG3" s="370"/>
      <c r="AH3" s="370"/>
      <c r="AI3" s="370"/>
      <c r="AJ3" s="370"/>
      <c r="AK3" s="370"/>
      <c r="AL3" s="370"/>
      <c r="AM3" s="370"/>
      <c r="AN3" s="371"/>
    </row>
    <row r="4" spans="1:41" ht="249" customHeight="1" thickBot="1">
      <c r="A4" s="381"/>
      <c r="B4" s="380"/>
      <c r="C4" s="383"/>
      <c r="D4" s="126" t="s">
        <v>190</v>
      </c>
      <c r="E4" s="127" t="s">
        <v>191</v>
      </c>
      <c r="F4" s="127" t="s">
        <v>193</v>
      </c>
      <c r="G4" s="372" t="s">
        <v>0</v>
      </c>
      <c r="H4" s="372"/>
      <c r="I4" s="127" t="s">
        <v>195</v>
      </c>
      <c r="J4" s="127" t="s">
        <v>196</v>
      </c>
      <c r="K4" s="127" t="s">
        <v>197</v>
      </c>
      <c r="L4" s="127" t="s">
        <v>198</v>
      </c>
      <c r="M4" s="127" t="s">
        <v>200</v>
      </c>
      <c r="N4" s="375" t="s">
        <v>0</v>
      </c>
      <c r="O4" s="376"/>
      <c r="P4" s="126" t="s">
        <v>201</v>
      </c>
      <c r="Q4" s="372" t="s">
        <v>0</v>
      </c>
      <c r="R4" s="372"/>
      <c r="S4" s="126" t="s">
        <v>203</v>
      </c>
      <c r="T4" s="127" t="s">
        <v>204</v>
      </c>
      <c r="U4" s="127" t="s">
        <v>311</v>
      </c>
      <c r="V4" s="127" t="s">
        <v>206</v>
      </c>
      <c r="W4" s="127" t="s">
        <v>312</v>
      </c>
      <c r="X4" s="372" t="s">
        <v>0</v>
      </c>
      <c r="Y4" s="372"/>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2" t="s">
        <v>0</v>
      </c>
      <c r="AN4" s="372"/>
    </row>
    <row r="5" spans="1:41">
      <c r="A5" s="82">
        <f>список!A2</f>
        <v>1</v>
      </c>
      <c r="B5" s="91" t="str">
        <f>IF(список!B2="","",список!B2)</f>
        <v/>
      </c>
      <c r="C5" s="91" t="str">
        <f>IF(список!C2="","",список!C2)</f>
        <v/>
      </c>
      <c r="D5" s="229"/>
      <c r="E5" s="234"/>
      <c r="F5" s="266"/>
      <c r="G5" s="267" t="str">
        <f>IF(D5="","",IF(E5="","",IF(F5="","",SUM(D5:F5)/3)))</f>
        <v/>
      </c>
      <c r="H5" s="268" t="str">
        <f>IF(G5="","",IF(G5&gt;1.5,"сформирован",IF(G5&lt;0.5,"не сформирован", "в стадии формирования")))</f>
        <v/>
      </c>
      <c r="I5" s="229"/>
      <c r="J5" s="234"/>
      <c r="K5" s="234"/>
      <c r="L5" s="234"/>
      <c r="M5" s="234"/>
      <c r="N5" s="267" t="str">
        <f>IF(I5="","",IF(J5="","",IF(K5="","",IF(L5="","",IF(M5="","",SUM(I5:M5)/5)))))</f>
        <v/>
      </c>
      <c r="O5" s="268" t="str">
        <f>IF(N5="","",IF(N5&gt;1.5,"сформирован",IF(N5&lt;0.5,"не сформирован","в стадии формирования")))</f>
        <v/>
      </c>
      <c r="P5" s="266"/>
      <c r="Q5" s="267" t="str">
        <f>IF(P5="","",SUM(P5:P5)/1)</f>
        <v/>
      </c>
      <c r="R5" s="268" t="str">
        <f>IF(Q5="","",IF(Q5&gt;1.5,"сформирован",IF(Q5&lt;0.5,"не сформирован", "в стадии формирования")))</f>
        <v/>
      </c>
      <c r="S5" s="229"/>
      <c r="T5" s="234"/>
      <c r="U5" s="234"/>
      <c r="V5" s="234"/>
      <c r="W5" s="234"/>
      <c r="X5" s="267" t="str">
        <f>IF(S5="","",IF(T5="","",IF(U5="","",IF(V5="","",IF(W5="","",SUM(S5:V5)/5)))))</f>
        <v/>
      </c>
      <c r="Y5" s="268" t="str">
        <f>IF(X5="","",IF(X5&gt;1.5,"сформирован",IF(X5&lt;0.5,"не сформирован", "в стадии формирования")))</f>
        <v/>
      </c>
      <c r="Z5" s="229"/>
      <c r="AA5" s="234"/>
      <c r="AB5" s="234"/>
      <c r="AC5" s="234"/>
      <c r="AD5" s="234"/>
      <c r="AE5" s="229"/>
      <c r="AF5" s="234"/>
      <c r="AG5" s="234"/>
      <c r="AH5" s="234"/>
      <c r="AI5" s="234"/>
      <c r="AJ5" s="229"/>
      <c r="AK5" s="234"/>
      <c r="AL5" s="226"/>
      <c r="AM5" s="267" t="str">
        <f>IF(Z5="","",IF(AA5="","",IF(AB5="","",IF(AC5="","",IF(AD5="","",IF(AF5="","",IF(AG5="","",IF(AH5="","",IF(AI5="","",IF(AJ5="","",IF(AK5="","",IF(AE5="","",IF(AL5="","",(SUM(Z5:AL5)/13))))))))))))))</f>
        <v/>
      </c>
      <c r="AN5" s="268" t="str">
        <f>IF(AM5="","",IF(AM5&gt;1.5,"сформирован",IF(AM5&lt;0.5,"не сформирован","в стадии формирования")))</f>
        <v/>
      </c>
      <c r="AO5" s="114"/>
    </row>
    <row r="6" spans="1:41">
      <c r="A6" s="82">
        <f>список!A3</f>
        <v>2</v>
      </c>
      <c r="B6" s="91" t="str">
        <f>IF(список!B3="","",список!B3)</f>
        <v/>
      </c>
      <c r="C6" s="91">
        <f>IF(список!C3="","",список!C3)</f>
        <v>0</v>
      </c>
      <c r="D6" s="231"/>
      <c r="E6" s="233"/>
      <c r="F6" s="260"/>
      <c r="G6" s="269" t="str">
        <f t="shared" ref="G6:G39" si="0">IF(D6="","",IF(E6="","",IF(F6="","",SUM(D6:F6)/3)))</f>
        <v/>
      </c>
      <c r="H6" s="270" t="str">
        <f t="shared" ref="H6:H39" si="1">IF(G6="","",IF(G6&gt;1.5,"сформирован",IF(G6&lt;0.5,"не сформирован", "в стадии формирования")))</f>
        <v/>
      </c>
      <c r="I6" s="231"/>
      <c r="J6" s="233"/>
      <c r="K6" s="233"/>
      <c r="L6" s="233"/>
      <c r="M6" s="233"/>
      <c r="N6" s="269" t="str">
        <f t="shared" ref="N6:N39" si="2">IF(I6="","",IF(J6="","",IF(K6="","",IF(L6="","",IF(M6="","",SUM(I6:M6)/5)))))</f>
        <v/>
      </c>
      <c r="O6" s="270" t="str">
        <f t="shared" ref="O6:O39" si="3">IF(N6="","",IF(N6&gt;1.5,"сформирован",IF(N6&lt;0.5,"не сформирован","в стадии формирования")))</f>
        <v/>
      </c>
      <c r="P6" s="260"/>
      <c r="Q6" s="269" t="str">
        <f t="shared" ref="Q6:Q39" si="4">IF(P6="","",SUM(P6:P6)/1)</f>
        <v/>
      </c>
      <c r="R6" s="270" t="str">
        <f t="shared" ref="R6:R39" si="5">IF(Q6="","",IF(Q6&gt;1.5,"сформирован",IF(Q6&lt;0.5,"не сформирован", "в стадии формирования")))</f>
        <v/>
      </c>
      <c r="S6" s="231"/>
      <c r="T6" s="233"/>
      <c r="U6" s="233"/>
      <c r="V6" s="233"/>
      <c r="W6" s="233"/>
      <c r="X6" s="269" t="str">
        <f t="shared" ref="X6:X39" si="6">IF(S6="","",IF(T6="","",IF(U6="","",IF(V6="","",IF(W6="","",SUM(S6:V6)/5)))))</f>
        <v/>
      </c>
      <c r="Y6" s="270" t="str">
        <f t="shared" ref="Y6:Y39" si="7">IF(X6="","",IF(X6&gt;1.5,"сформирован",IF(X6&lt;0.5,"не сформирован", "в стадии формирования")))</f>
        <v/>
      </c>
      <c r="Z6" s="231"/>
      <c r="AA6" s="233"/>
      <c r="AB6" s="233"/>
      <c r="AC6" s="233"/>
      <c r="AD6" s="233"/>
      <c r="AE6" s="231"/>
      <c r="AF6" s="233"/>
      <c r="AG6" s="233"/>
      <c r="AH6" s="233"/>
      <c r="AI6" s="233"/>
      <c r="AJ6" s="231"/>
      <c r="AK6" s="233"/>
      <c r="AL6" s="226"/>
      <c r="AM6" s="269" t="str">
        <f t="shared" ref="AM6:AM39" si="8">IF(Z6="","",IF(AA6="","",IF(AB6="","",IF(AC6="","",IF(AD6="","",IF(AF6="","",IF(AG6="","",IF(AH6="","",IF(AI6="","",IF(AJ6="","",IF(AK6="","",IF(AE6="","",IF(AL6="","",(SUM(Z6:AL6)/13))))))))))))))</f>
        <v/>
      </c>
      <c r="AN6" s="270" t="str">
        <f t="shared" ref="AN6:AN39" si="9">IF(AM6="","",IF(AM6&gt;1.5,"сформирован",IF(AM6&lt;0.5,"не сформирован","в стадии формирования")))</f>
        <v/>
      </c>
      <c r="AO6" s="114"/>
    </row>
    <row r="7" spans="1:41">
      <c r="A7" s="82">
        <f>список!A4</f>
        <v>3</v>
      </c>
      <c r="B7" s="91" t="str">
        <f>IF(список!B4="","",список!B4)</f>
        <v/>
      </c>
      <c r="C7" s="91">
        <f>IF(список!C4="","",список!C4)</f>
        <v>0</v>
      </c>
      <c r="D7" s="231"/>
      <c r="E7" s="233"/>
      <c r="F7" s="260"/>
      <c r="G7" s="269" t="str">
        <f t="shared" si="0"/>
        <v/>
      </c>
      <c r="H7" s="270" t="str">
        <f t="shared" si="1"/>
        <v/>
      </c>
      <c r="I7" s="231"/>
      <c r="J7" s="233"/>
      <c r="K7" s="233"/>
      <c r="L7" s="233"/>
      <c r="M7" s="233"/>
      <c r="N7" s="269" t="str">
        <f t="shared" si="2"/>
        <v/>
      </c>
      <c r="O7" s="270" t="str">
        <f t="shared" si="3"/>
        <v/>
      </c>
      <c r="P7" s="260"/>
      <c r="Q7" s="269" t="str">
        <f t="shared" si="4"/>
        <v/>
      </c>
      <c r="R7" s="270" t="str">
        <f t="shared" si="5"/>
        <v/>
      </c>
      <c r="S7" s="231"/>
      <c r="T7" s="233"/>
      <c r="U7" s="233"/>
      <c r="V7" s="233"/>
      <c r="W7" s="233"/>
      <c r="X7" s="269" t="str">
        <f t="shared" si="6"/>
        <v/>
      </c>
      <c r="Y7" s="270" t="str">
        <f t="shared" si="7"/>
        <v/>
      </c>
      <c r="Z7" s="231"/>
      <c r="AA7" s="233"/>
      <c r="AB7" s="233"/>
      <c r="AC7" s="233"/>
      <c r="AD7" s="233"/>
      <c r="AE7" s="231"/>
      <c r="AF7" s="233"/>
      <c r="AG7" s="233"/>
      <c r="AH7" s="233"/>
      <c r="AI7" s="233"/>
      <c r="AJ7" s="231"/>
      <c r="AK7" s="233"/>
      <c r="AL7" s="226"/>
      <c r="AM7" s="269" t="str">
        <f t="shared" si="8"/>
        <v/>
      </c>
      <c r="AN7" s="270" t="str">
        <f t="shared" si="9"/>
        <v/>
      </c>
      <c r="AO7" s="114"/>
    </row>
    <row r="8" spans="1:41">
      <c r="A8" s="82">
        <f>список!A5</f>
        <v>4</v>
      </c>
      <c r="B8" s="91" t="str">
        <f>IF(список!B5="","",список!B5)</f>
        <v/>
      </c>
      <c r="C8" s="91">
        <f>IF(список!C5="","",список!C5)</f>
        <v>0</v>
      </c>
      <c r="D8" s="231"/>
      <c r="E8" s="233"/>
      <c r="F8" s="260"/>
      <c r="G8" s="269" t="str">
        <f t="shared" si="0"/>
        <v/>
      </c>
      <c r="H8" s="270" t="str">
        <f t="shared" si="1"/>
        <v/>
      </c>
      <c r="I8" s="231"/>
      <c r="J8" s="233"/>
      <c r="K8" s="233"/>
      <c r="L8" s="233"/>
      <c r="M8" s="233"/>
      <c r="N8" s="269" t="str">
        <f t="shared" si="2"/>
        <v/>
      </c>
      <c r="O8" s="270" t="str">
        <f t="shared" si="3"/>
        <v/>
      </c>
      <c r="P8" s="260"/>
      <c r="Q8" s="269" t="str">
        <f t="shared" si="4"/>
        <v/>
      </c>
      <c r="R8" s="270" t="str">
        <f t="shared" si="5"/>
        <v/>
      </c>
      <c r="S8" s="231"/>
      <c r="T8" s="233"/>
      <c r="U8" s="233"/>
      <c r="V8" s="233"/>
      <c r="W8" s="233"/>
      <c r="X8" s="269" t="str">
        <f t="shared" si="6"/>
        <v/>
      </c>
      <c r="Y8" s="270" t="str">
        <f t="shared" si="7"/>
        <v/>
      </c>
      <c r="Z8" s="231"/>
      <c r="AA8" s="233"/>
      <c r="AB8" s="233"/>
      <c r="AC8" s="233"/>
      <c r="AD8" s="233"/>
      <c r="AE8" s="231"/>
      <c r="AF8" s="233"/>
      <c r="AG8" s="233"/>
      <c r="AH8" s="233"/>
      <c r="AI8" s="233"/>
      <c r="AJ8" s="231"/>
      <c r="AK8" s="233"/>
      <c r="AL8" s="226"/>
      <c r="AM8" s="269" t="str">
        <f t="shared" si="8"/>
        <v/>
      </c>
      <c r="AN8" s="270" t="str">
        <f t="shared" si="9"/>
        <v/>
      </c>
      <c r="AO8" s="114"/>
    </row>
    <row r="9" spans="1:41">
      <c r="A9" s="82">
        <f>список!A6</f>
        <v>5</v>
      </c>
      <c r="B9" s="91" t="str">
        <f>IF(список!B6="","",список!B6)</f>
        <v/>
      </c>
      <c r="C9" s="91">
        <f>IF(список!C6="","",список!C6)</f>
        <v>0</v>
      </c>
      <c r="D9" s="231"/>
      <c r="E9" s="233"/>
      <c r="F9" s="260"/>
      <c r="G9" s="269" t="str">
        <f t="shared" si="0"/>
        <v/>
      </c>
      <c r="H9" s="270" t="str">
        <f t="shared" si="1"/>
        <v/>
      </c>
      <c r="I9" s="231"/>
      <c r="J9" s="233"/>
      <c r="K9" s="233"/>
      <c r="L9" s="233"/>
      <c r="M9" s="233"/>
      <c r="N9" s="269" t="str">
        <f t="shared" si="2"/>
        <v/>
      </c>
      <c r="O9" s="270" t="str">
        <f t="shared" si="3"/>
        <v/>
      </c>
      <c r="P9" s="260"/>
      <c r="Q9" s="269" t="str">
        <f t="shared" si="4"/>
        <v/>
      </c>
      <c r="R9" s="270" t="str">
        <f t="shared" si="5"/>
        <v/>
      </c>
      <c r="S9" s="231"/>
      <c r="T9" s="233"/>
      <c r="U9" s="233"/>
      <c r="V9" s="233"/>
      <c r="W9" s="233"/>
      <c r="X9" s="269" t="str">
        <f t="shared" si="6"/>
        <v/>
      </c>
      <c r="Y9" s="270" t="str">
        <f t="shared" si="7"/>
        <v/>
      </c>
      <c r="Z9" s="231"/>
      <c r="AA9" s="233"/>
      <c r="AB9" s="233"/>
      <c r="AC9" s="233"/>
      <c r="AD9" s="233"/>
      <c r="AE9" s="231"/>
      <c r="AF9" s="233"/>
      <c r="AG9" s="233"/>
      <c r="AH9" s="233"/>
      <c r="AI9" s="233"/>
      <c r="AJ9" s="231"/>
      <c r="AK9" s="233"/>
      <c r="AL9" s="226"/>
      <c r="AM9" s="269" t="str">
        <f t="shared" si="8"/>
        <v/>
      </c>
      <c r="AN9" s="270" t="str">
        <f t="shared" si="9"/>
        <v/>
      </c>
      <c r="AO9" s="114"/>
    </row>
    <row r="10" spans="1:41">
      <c r="A10" s="82">
        <f>список!A7</f>
        <v>6</v>
      </c>
      <c r="B10" s="91" t="str">
        <f>IF(список!B7="","",список!B7)</f>
        <v/>
      </c>
      <c r="C10" s="91">
        <f>IF(список!C7="","",список!C7)</f>
        <v>0</v>
      </c>
      <c r="D10" s="231"/>
      <c r="E10" s="233"/>
      <c r="F10" s="260"/>
      <c r="G10" s="269" t="str">
        <f t="shared" si="0"/>
        <v/>
      </c>
      <c r="H10" s="270" t="str">
        <f t="shared" si="1"/>
        <v/>
      </c>
      <c r="I10" s="231"/>
      <c r="J10" s="233"/>
      <c r="K10" s="233"/>
      <c r="L10" s="233"/>
      <c r="M10" s="233"/>
      <c r="N10" s="269" t="str">
        <f t="shared" si="2"/>
        <v/>
      </c>
      <c r="O10" s="270" t="str">
        <f t="shared" si="3"/>
        <v/>
      </c>
      <c r="P10" s="260"/>
      <c r="Q10" s="269" t="str">
        <f t="shared" si="4"/>
        <v/>
      </c>
      <c r="R10" s="270" t="str">
        <f t="shared" si="5"/>
        <v/>
      </c>
      <c r="S10" s="231"/>
      <c r="T10" s="233"/>
      <c r="U10" s="233"/>
      <c r="V10" s="233"/>
      <c r="W10" s="233"/>
      <c r="X10" s="269" t="str">
        <f t="shared" si="6"/>
        <v/>
      </c>
      <c r="Y10" s="270" t="str">
        <f t="shared" si="7"/>
        <v/>
      </c>
      <c r="Z10" s="231"/>
      <c r="AA10" s="233"/>
      <c r="AB10" s="233"/>
      <c r="AC10" s="233"/>
      <c r="AD10" s="233"/>
      <c r="AE10" s="231"/>
      <c r="AF10" s="233"/>
      <c r="AG10" s="233"/>
      <c r="AH10" s="233"/>
      <c r="AI10" s="233"/>
      <c r="AJ10" s="231"/>
      <c r="AK10" s="233"/>
      <c r="AL10" s="226"/>
      <c r="AM10" s="269" t="str">
        <f t="shared" si="8"/>
        <v/>
      </c>
      <c r="AN10" s="270" t="str">
        <f t="shared" si="9"/>
        <v/>
      </c>
      <c r="AO10" s="114"/>
    </row>
    <row r="11" spans="1:41">
      <c r="A11" s="82">
        <f>список!A8</f>
        <v>7</v>
      </c>
      <c r="B11" s="91" t="str">
        <f>IF(список!B8="","",список!B8)</f>
        <v/>
      </c>
      <c r="C11" s="91">
        <f>IF(список!C8="","",список!C8)</f>
        <v>0</v>
      </c>
      <c r="D11" s="231"/>
      <c r="E11" s="233"/>
      <c r="F11" s="260"/>
      <c r="G11" s="269" t="str">
        <f t="shared" si="0"/>
        <v/>
      </c>
      <c r="H11" s="270" t="str">
        <f t="shared" si="1"/>
        <v/>
      </c>
      <c r="I11" s="231"/>
      <c r="J11" s="233"/>
      <c r="K11" s="233"/>
      <c r="L11" s="233"/>
      <c r="M11" s="233"/>
      <c r="N11" s="269" t="str">
        <f t="shared" si="2"/>
        <v/>
      </c>
      <c r="O11" s="270" t="str">
        <f t="shared" si="3"/>
        <v/>
      </c>
      <c r="P11" s="260"/>
      <c r="Q11" s="269" t="str">
        <f t="shared" si="4"/>
        <v/>
      </c>
      <c r="R11" s="270" t="str">
        <f t="shared" si="5"/>
        <v/>
      </c>
      <c r="S11" s="231"/>
      <c r="T11" s="233"/>
      <c r="U11" s="233"/>
      <c r="V11" s="233"/>
      <c r="W11" s="233"/>
      <c r="X11" s="269" t="str">
        <f t="shared" si="6"/>
        <v/>
      </c>
      <c r="Y11" s="270" t="str">
        <f t="shared" si="7"/>
        <v/>
      </c>
      <c r="Z11" s="231"/>
      <c r="AA11" s="233"/>
      <c r="AB11" s="233"/>
      <c r="AC11" s="233"/>
      <c r="AD11" s="233"/>
      <c r="AE11" s="231"/>
      <c r="AF11" s="233"/>
      <c r="AG11" s="233"/>
      <c r="AH11" s="233"/>
      <c r="AI11" s="233"/>
      <c r="AJ11" s="231"/>
      <c r="AK11" s="233"/>
      <c r="AL11" s="226"/>
      <c r="AM11" s="269" t="str">
        <f t="shared" si="8"/>
        <v/>
      </c>
      <c r="AN11" s="270" t="str">
        <f t="shared" si="9"/>
        <v/>
      </c>
      <c r="AO11" s="114"/>
    </row>
    <row r="12" spans="1:41">
      <c r="A12" s="82">
        <f>список!A9</f>
        <v>8</v>
      </c>
      <c r="B12" s="91" t="str">
        <f>IF(список!B9="","",список!B9)</f>
        <v/>
      </c>
      <c r="C12" s="91">
        <f>IF(список!C9="","",список!C9)</f>
        <v>0</v>
      </c>
      <c r="D12" s="231"/>
      <c r="E12" s="233"/>
      <c r="F12" s="260"/>
      <c r="G12" s="269" t="str">
        <f t="shared" si="0"/>
        <v/>
      </c>
      <c r="H12" s="270" t="str">
        <f t="shared" si="1"/>
        <v/>
      </c>
      <c r="I12" s="231"/>
      <c r="J12" s="233"/>
      <c r="K12" s="233"/>
      <c r="L12" s="233"/>
      <c r="M12" s="233"/>
      <c r="N12" s="269" t="str">
        <f t="shared" si="2"/>
        <v/>
      </c>
      <c r="O12" s="270" t="str">
        <f t="shared" si="3"/>
        <v/>
      </c>
      <c r="P12" s="260"/>
      <c r="Q12" s="269" t="str">
        <f t="shared" si="4"/>
        <v/>
      </c>
      <c r="R12" s="270" t="str">
        <f t="shared" si="5"/>
        <v/>
      </c>
      <c r="S12" s="231"/>
      <c r="T12" s="233"/>
      <c r="U12" s="233"/>
      <c r="V12" s="233"/>
      <c r="W12" s="233"/>
      <c r="X12" s="269" t="str">
        <f t="shared" si="6"/>
        <v/>
      </c>
      <c r="Y12" s="270" t="str">
        <f t="shared" si="7"/>
        <v/>
      </c>
      <c r="Z12" s="231"/>
      <c r="AA12" s="233"/>
      <c r="AB12" s="233"/>
      <c r="AC12" s="233"/>
      <c r="AD12" s="233"/>
      <c r="AE12" s="231"/>
      <c r="AF12" s="233"/>
      <c r="AG12" s="233"/>
      <c r="AH12" s="233"/>
      <c r="AI12" s="233"/>
      <c r="AJ12" s="231"/>
      <c r="AK12" s="233"/>
      <c r="AL12" s="226"/>
      <c r="AM12" s="269" t="str">
        <f t="shared" si="8"/>
        <v/>
      </c>
      <c r="AN12" s="270" t="str">
        <f t="shared" si="9"/>
        <v/>
      </c>
      <c r="AO12" s="114"/>
    </row>
    <row r="13" spans="1:41">
      <c r="A13" s="82">
        <f>список!A10</f>
        <v>9</v>
      </c>
      <c r="B13" s="91" t="str">
        <f>IF(список!B10="","",список!B10)</f>
        <v/>
      </c>
      <c r="C13" s="91">
        <f>IF(список!C10="","",список!C10)</f>
        <v>0</v>
      </c>
      <c r="D13" s="231"/>
      <c r="E13" s="233"/>
      <c r="F13" s="260"/>
      <c r="G13" s="269" t="str">
        <f t="shared" si="0"/>
        <v/>
      </c>
      <c r="H13" s="270" t="str">
        <f t="shared" si="1"/>
        <v/>
      </c>
      <c r="I13" s="231"/>
      <c r="J13" s="233"/>
      <c r="K13" s="233"/>
      <c r="L13" s="233"/>
      <c r="M13" s="233"/>
      <c r="N13" s="269" t="str">
        <f t="shared" si="2"/>
        <v/>
      </c>
      <c r="O13" s="270" t="str">
        <f t="shared" si="3"/>
        <v/>
      </c>
      <c r="P13" s="260"/>
      <c r="Q13" s="269" t="str">
        <f t="shared" si="4"/>
        <v/>
      </c>
      <c r="R13" s="270" t="str">
        <f t="shared" si="5"/>
        <v/>
      </c>
      <c r="S13" s="231"/>
      <c r="T13" s="233"/>
      <c r="U13" s="233"/>
      <c r="V13" s="233"/>
      <c r="W13" s="233"/>
      <c r="X13" s="269" t="str">
        <f t="shared" si="6"/>
        <v/>
      </c>
      <c r="Y13" s="270" t="str">
        <f t="shared" si="7"/>
        <v/>
      </c>
      <c r="Z13" s="231"/>
      <c r="AA13" s="233"/>
      <c r="AB13" s="233"/>
      <c r="AC13" s="233"/>
      <c r="AD13" s="233"/>
      <c r="AE13" s="231"/>
      <c r="AF13" s="233"/>
      <c r="AG13" s="233"/>
      <c r="AH13" s="233"/>
      <c r="AI13" s="233"/>
      <c r="AJ13" s="231"/>
      <c r="AK13" s="233"/>
      <c r="AL13" s="226"/>
      <c r="AM13" s="269" t="str">
        <f t="shared" si="8"/>
        <v/>
      </c>
      <c r="AN13" s="270" t="str">
        <f t="shared" si="9"/>
        <v/>
      </c>
      <c r="AO13" s="114"/>
    </row>
    <row r="14" spans="1:41">
      <c r="A14" s="82">
        <f>список!A11</f>
        <v>10</v>
      </c>
      <c r="B14" s="91" t="str">
        <f>IF(список!B11="","",список!B11)</f>
        <v/>
      </c>
      <c r="C14" s="91">
        <f>IF(список!C11="","",список!C11)</f>
        <v>0</v>
      </c>
      <c r="D14" s="231"/>
      <c r="E14" s="233"/>
      <c r="F14" s="260"/>
      <c r="G14" s="269" t="str">
        <f t="shared" si="0"/>
        <v/>
      </c>
      <c r="H14" s="270" t="str">
        <f t="shared" si="1"/>
        <v/>
      </c>
      <c r="I14" s="231"/>
      <c r="J14" s="233"/>
      <c r="K14" s="233"/>
      <c r="L14" s="233"/>
      <c r="M14" s="233"/>
      <c r="N14" s="269" t="str">
        <f t="shared" si="2"/>
        <v/>
      </c>
      <c r="O14" s="270" t="str">
        <f t="shared" si="3"/>
        <v/>
      </c>
      <c r="P14" s="260"/>
      <c r="Q14" s="269" t="str">
        <f t="shared" si="4"/>
        <v/>
      </c>
      <c r="R14" s="270" t="str">
        <f t="shared" si="5"/>
        <v/>
      </c>
      <c r="S14" s="231"/>
      <c r="T14" s="233"/>
      <c r="U14" s="233"/>
      <c r="V14" s="233"/>
      <c r="W14" s="233"/>
      <c r="X14" s="269" t="str">
        <f t="shared" si="6"/>
        <v/>
      </c>
      <c r="Y14" s="270" t="str">
        <f t="shared" si="7"/>
        <v/>
      </c>
      <c r="Z14" s="231"/>
      <c r="AA14" s="233"/>
      <c r="AB14" s="233"/>
      <c r="AC14" s="233"/>
      <c r="AD14" s="233"/>
      <c r="AE14" s="231"/>
      <c r="AF14" s="233"/>
      <c r="AG14" s="233"/>
      <c r="AH14" s="233"/>
      <c r="AI14" s="233"/>
      <c r="AJ14" s="231"/>
      <c r="AK14" s="233"/>
      <c r="AL14" s="226"/>
      <c r="AM14" s="269" t="str">
        <f t="shared" si="8"/>
        <v/>
      </c>
      <c r="AN14" s="270" t="str">
        <f t="shared" si="9"/>
        <v/>
      </c>
      <c r="AO14" s="114"/>
    </row>
    <row r="15" spans="1:41">
      <c r="A15" s="82">
        <f>список!A12</f>
        <v>11</v>
      </c>
      <c r="B15" s="91" t="str">
        <f>IF(список!B12="","",список!B12)</f>
        <v/>
      </c>
      <c r="C15" s="91">
        <f>IF(список!C12="","",список!C12)</f>
        <v>0</v>
      </c>
      <c r="D15" s="231"/>
      <c r="E15" s="233"/>
      <c r="F15" s="260"/>
      <c r="G15" s="269" t="str">
        <f t="shared" si="0"/>
        <v/>
      </c>
      <c r="H15" s="270" t="str">
        <f t="shared" si="1"/>
        <v/>
      </c>
      <c r="I15" s="231"/>
      <c r="J15" s="233"/>
      <c r="K15" s="233"/>
      <c r="L15" s="233"/>
      <c r="M15" s="233"/>
      <c r="N15" s="269" t="str">
        <f t="shared" si="2"/>
        <v/>
      </c>
      <c r="O15" s="270" t="str">
        <f t="shared" si="3"/>
        <v/>
      </c>
      <c r="P15" s="260"/>
      <c r="Q15" s="269" t="str">
        <f t="shared" si="4"/>
        <v/>
      </c>
      <c r="R15" s="270" t="str">
        <f t="shared" si="5"/>
        <v/>
      </c>
      <c r="S15" s="231"/>
      <c r="T15" s="233"/>
      <c r="U15" s="233"/>
      <c r="V15" s="233"/>
      <c r="W15" s="233"/>
      <c r="X15" s="269" t="str">
        <f t="shared" si="6"/>
        <v/>
      </c>
      <c r="Y15" s="270" t="str">
        <f t="shared" si="7"/>
        <v/>
      </c>
      <c r="Z15" s="231"/>
      <c r="AA15" s="233"/>
      <c r="AB15" s="233"/>
      <c r="AC15" s="233"/>
      <c r="AD15" s="233"/>
      <c r="AE15" s="231"/>
      <c r="AF15" s="233"/>
      <c r="AG15" s="233"/>
      <c r="AH15" s="233"/>
      <c r="AI15" s="233"/>
      <c r="AJ15" s="231"/>
      <c r="AK15" s="233"/>
      <c r="AL15" s="226"/>
      <c r="AM15" s="269" t="str">
        <f t="shared" si="8"/>
        <v/>
      </c>
      <c r="AN15" s="270" t="str">
        <f t="shared" si="9"/>
        <v/>
      </c>
      <c r="AO15" s="114"/>
    </row>
    <row r="16" spans="1:41">
      <c r="A16" s="82">
        <f>список!A13</f>
        <v>12</v>
      </c>
      <c r="B16" s="91" t="str">
        <f>IF(список!B13="","",список!B13)</f>
        <v/>
      </c>
      <c r="C16" s="91">
        <f>IF(список!C13="","",список!C13)</f>
        <v>0</v>
      </c>
      <c r="D16" s="231"/>
      <c r="E16" s="233"/>
      <c r="F16" s="260"/>
      <c r="G16" s="269" t="str">
        <f t="shared" si="0"/>
        <v/>
      </c>
      <c r="H16" s="270" t="str">
        <f t="shared" si="1"/>
        <v/>
      </c>
      <c r="I16" s="231"/>
      <c r="J16" s="233"/>
      <c r="K16" s="233"/>
      <c r="L16" s="233"/>
      <c r="M16" s="233"/>
      <c r="N16" s="269" t="str">
        <f t="shared" si="2"/>
        <v/>
      </c>
      <c r="O16" s="270" t="str">
        <f t="shared" si="3"/>
        <v/>
      </c>
      <c r="P16" s="260"/>
      <c r="Q16" s="269" t="str">
        <f t="shared" si="4"/>
        <v/>
      </c>
      <c r="R16" s="270" t="str">
        <f t="shared" si="5"/>
        <v/>
      </c>
      <c r="S16" s="231"/>
      <c r="T16" s="233"/>
      <c r="U16" s="233"/>
      <c r="V16" s="233"/>
      <c r="W16" s="233"/>
      <c r="X16" s="269" t="str">
        <f t="shared" si="6"/>
        <v/>
      </c>
      <c r="Y16" s="270" t="str">
        <f t="shared" si="7"/>
        <v/>
      </c>
      <c r="Z16" s="231"/>
      <c r="AA16" s="233"/>
      <c r="AB16" s="233"/>
      <c r="AC16" s="233"/>
      <c r="AD16" s="233"/>
      <c r="AE16" s="231"/>
      <c r="AF16" s="233"/>
      <c r="AG16" s="233"/>
      <c r="AH16" s="233"/>
      <c r="AI16" s="233"/>
      <c r="AJ16" s="231"/>
      <c r="AK16" s="233"/>
      <c r="AL16" s="226"/>
      <c r="AM16" s="269" t="str">
        <f t="shared" si="8"/>
        <v/>
      </c>
      <c r="AN16" s="270" t="str">
        <f t="shared" si="9"/>
        <v/>
      </c>
      <c r="AO16" s="114"/>
    </row>
    <row r="17" spans="1:41">
      <c r="A17" s="82">
        <f>список!A14</f>
        <v>13</v>
      </c>
      <c r="B17" s="91" t="str">
        <f>IF(список!B14="","",список!B14)</f>
        <v/>
      </c>
      <c r="C17" s="91">
        <f>IF(список!C14="","",список!C14)</f>
        <v>0</v>
      </c>
      <c r="D17" s="231"/>
      <c r="E17" s="233"/>
      <c r="F17" s="260"/>
      <c r="G17" s="269" t="str">
        <f t="shared" si="0"/>
        <v/>
      </c>
      <c r="H17" s="270" t="str">
        <f t="shared" si="1"/>
        <v/>
      </c>
      <c r="I17" s="231"/>
      <c r="J17" s="233"/>
      <c r="K17" s="233"/>
      <c r="L17" s="233"/>
      <c r="M17" s="233"/>
      <c r="N17" s="269" t="str">
        <f t="shared" si="2"/>
        <v/>
      </c>
      <c r="O17" s="270" t="str">
        <f t="shared" si="3"/>
        <v/>
      </c>
      <c r="P17" s="260"/>
      <c r="Q17" s="269" t="str">
        <f t="shared" si="4"/>
        <v/>
      </c>
      <c r="R17" s="270" t="str">
        <f t="shared" si="5"/>
        <v/>
      </c>
      <c r="S17" s="231"/>
      <c r="T17" s="233"/>
      <c r="U17" s="233"/>
      <c r="V17" s="233"/>
      <c r="W17" s="233"/>
      <c r="X17" s="269" t="str">
        <f t="shared" si="6"/>
        <v/>
      </c>
      <c r="Y17" s="270" t="str">
        <f t="shared" si="7"/>
        <v/>
      </c>
      <c r="Z17" s="231"/>
      <c r="AA17" s="233"/>
      <c r="AB17" s="233"/>
      <c r="AC17" s="233"/>
      <c r="AD17" s="233"/>
      <c r="AE17" s="231"/>
      <c r="AF17" s="233"/>
      <c r="AG17" s="233"/>
      <c r="AH17" s="233"/>
      <c r="AI17" s="233"/>
      <c r="AJ17" s="231"/>
      <c r="AK17" s="233"/>
      <c r="AL17" s="226"/>
      <c r="AM17" s="269" t="str">
        <f t="shared" si="8"/>
        <v/>
      </c>
      <c r="AN17" s="270" t="str">
        <f t="shared" si="9"/>
        <v/>
      </c>
      <c r="AO17" s="114"/>
    </row>
    <row r="18" spans="1:41">
      <c r="A18" s="82">
        <f>список!A15</f>
        <v>14</v>
      </c>
      <c r="B18" s="91" t="str">
        <f>IF(список!B15="","",список!B15)</f>
        <v/>
      </c>
      <c r="C18" s="91">
        <f>IF(список!C15="","",список!C15)</f>
        <v>0</v>
      </c>
      <c r="D18" s="231"/>
      <c r="E18" s="233"/>
      <c r="F18" s="260"/>
      <c r="G18" s="269" t="str">
        <f t="shared" si="0"/>
        <v/>
      </c>
      <c r="H18" s="270" t="str">
        <f t="shared" si="1"/>
        <v/>
      </c>
      <c r="I18" s="231"/>
      <c r="J18" s="233"/>
      <c r="K18" s="233"/>
      <c r="L18" s="233"/>
      <c r="M18" s="233"/>
      <c r="N18" s="269" t="str">
        <f t="shared" si="2"/>
        <v/>
      </c>
      <c r="O18" s="270" t="str">
        <f t="shared" si="3"/>
        <v/>
      </c>
      <c r="P18" s="260"/>
      <c r="Q18" s="269" t="str">
        <f t="shared" si="4"/>
        <v/>
      </c>
      <c r="R18" s="270" t="str">
        <f t="shared" si="5"/>
        <v/>
      </c>
      <c r="S18" s="231"/>
      <c r="T18" s="233"/>
      <c r="U18" s="233"/>
      <c r="V18" s="233"/>
      <c r="W18" s="233"/>
      <c r="X18" s="269" t="str">
        <f t="shared" si="6"/>
        <v/>
      </c>
      <c r="Y18" s="270" t="str">
        <f t="shared" si="7"/>
        <v/>
      </c>
      <c r="Z18" s="231"/>
      <c r="AA18" s="233"/>
      <c r="AB18" s="233"/>
      <c r="AC18" s="233"/>
      <c r="AD18" s="233"/>
      <c r="AE18" s="231"/>
      <c r="AF18" s="233"/>
      <c r="AG18" s="233"/>
      <c r="AH18" s="233"/>
      <c r="AI18" s="233"/>
      <c r="AJ18" s="231"/>
      <c r="AK18" s="233"/>
      <c r="AL18" s="226"/>
      <c r="AM18" s="269" t="str">
        <f t="shared" si="8"/>
        <v/>
      </c>
      <c r="AN18" s="270" t="str">
        <f t="shared" si="9"/>
        <v/>
      </c>
      <c r="AO18" s="114"/>
    </row>
    <row r="19" spans="1:41">
      <c r="A19" s="82">
        <f>список!A16</f>
        <v>15</v>
      </c>
      <c r="B19" s="91" t="str">
        <f>IF(список!B16="","",список!B16)</f>
        <v/>
      </c>
      <c r="C19" s="91">
        <f>IF(список!C16="","",список!C16)</f>
        <v>0</v>
      </c>
      <c r="D19" s="231"/>
      <c r="E19" s="233"/>
      <c r="F19" s="260"/>
      <c r="G19" s="269" t="str">
        <f t="shared" si="0"/>
        <v/>
      </c>
      <c r="H19" s="270" t="str">
        <f t="shared" si="1"/>
        <v/>
      </c>
      <c r="I19" s="231"/>
      <c r="J19" s="233"/>
      <c r="K19" s="233"/>
      <c r="L19" s="233"/>
      <c r="M19" s="233"/>
      <c r="N19" s="269" t="str">
        <f t="shared" si="2"/>
        <v/>
      </c>
      <c r="O19" s="270" t="str">
        <f t="shared" si="3"/>
        <v/>
      </c>
      <c r="P19" s="260"/>
      <c r="Q19" s="269" t="str">
        <f t="shared" si="4"/>
        <v/>
      </c>
      <c r="R19" s="270" t="str">
        <f t="shared" si="5"/>
        <v/>
      </c>
      <c r="S19" s="231"/>
      <c r="T19" s="233"/>
      <c r="U19" s="233"/>
      <c r="V19" s="233"/>
      <c r="W19" s="233"/>
      <c r="X19" s="269" t="str">
        <f t="shared" si="6"/>
        <v/>
      </c>
      <c r="Y19" s="270" t="str">
        <f t="shared" si="7"/>
        <v/>
      </c>
      <c r="Z19" s="231"/>
      <c r="AA19" s="233"/>
      <c r="AB19" s="233"/>
      <c r="AC19" s="233"/>
      <c r="AD19" s="233"/>
      <c r="AE19" s="231"/>
      <c r="AF19" s="233"/>
      <c r="AG19" s="233"/>
      <c r="AH19" s="233"/>
      <c r="AI19" s="233"/>
      <c r="AJ19" s="231"/>
      <c r="AK19" s="233"/>
      <c r="AL19" s="226"/>
      <c r="AM19" s="269" t="str">
        <f t="shared" si="8"/>
        <v/>
      </c>
      <c r="AN19" s="270" t="str">
        <f t="shared" si="9"/>
        <v/>
      </c>
      <c r="AO19" s="114"/>
    </row>
    <row r="20" spans="1:41">
      <c r="A20" s="82">
        <f>список!A17</f>
        <v>16</v>
      </c>
      <c r="B20" s="91" t="str">
        <f>IF(список!B17="","",список!B17)</f>
        <v/>
      </c>
      <c r="C20" s="91">
        <f>IF(список!C17="","",список!C17)</f>
        <v>0</v>
      </c>
      <c r="D20" s="231"/>
      <c r="E20" s="233"/>
      <c r="F20" s="260"/>
      <c r="G20" s="269" t="str">
        <f t="shared" si="0"/>
        <v/>
      </c>
      <c r="H20" s="270" t="str">
        <f t="shared" si="1"/>
        <v/>
      </c>
      <c r="I20" s="231"/>
      <c r="J20" s="233"/>
      <c r="K20" s="233"/>
      <c r="L20" s="233"/>
      <c r="M20" s="233"/>
      <c r="N20" s="269" t="str">
        <f t="shared" si="2"/>
        <v/>
      </c>
      <c r="O20" s="270" t="str">
        <f t="shared" si="3"/>
        <v/>
      </c>
      <c r="P20" s="260"/>
      <c r="Q20" s="269" t="str">
        <f t="shared" si="4"/>
        <v/>
      </c>
      <c r="R20" s="270" t="str">
        <f t="shared" si="5"/>
        <v/>
      </c>
      <c r="S20" s="231"/>
      <c r="T20" s="233"/>
      <c r="U20" s="233"/>
      <c r="V20" s="233"/>
      <c r="W20" s="233"/>
      <c r="X20" s="269" t="str">
        <f t="shared" si="6"/>
        <v/>
      </c>
      <c r="Y20" s="270" t="str">
        <f t="shared" si="7"/>
        <v/>
      </c>
      <c r="Z20" s="231"/>
      <c r="AA20" s="233"/>
      <c r="AB20" s="233"/>
      <c r="AC20" s="233"/>
      <c r="AD20" s="233"/>
      <c r="AE20" s="231"/>
      <c r="AF20" s="233"/>
      <c r="AG20" s="233"/>
      <c r="AH20" s="233"/>
      <c r="AI20" s="233"/>
      <c r="AJ20" s="231"/>
      <c r="AK20" s="233"/>
      <c r="AL20" s="226"/>
      <c r="AM20" s="269" t="str">
        <f t="shared" si="8"/>
        <v/>
      </c>
      <c r="AN20" s="270" t="str">
        <f t="shared" si="9"/>
        <v/>
      </c>
      <c r="AO20" s="114"/>
    </row>
    <row r="21" spans="1:41">
      <c r="A21" s="82">
        <f>список!A18</f>
        <v>17</v>
      </c>
      <c r="B21" s="91" t="str">
        <f>IF(список!B18="","",список!B18)</f>
        <v/>
      </c>
      <c r="C21" s="91">
        <f>IF(список!C18="","",список!C18)</f>
        <v>0</v>
      </c>
      <c r="D21" s="231"/>
      <c r="E21" s="233"/>
      <c r="F21" s="260"/>
      <c r="G21" s="269" t="str">
        <f t="shared" si="0"/>
        <v/>
      </c>
      <c r="H21" s="270" t="str">
        <f t="shared" si="1"/>
        <v/>
      </c>
      <c r="I21" s="231"/>
      <c r="J21" s="233"/>
      <c r="K21" s="233"/>
      <c r="L21" s="233"/>
      <c r="M21" s="233"/>
      <c r="N21" s="269" t="str">
        <f t="shared" si="2"/>
        <v/>
      </c>
      <c r="O21" s="270" t="str">
        <f t="shared" si="3"/>
        <v/>
      </c>
      <c r="P21" s="260"/>
      <c r="Q21" s="269" t="str">
        <f t="shared" si="4"/>
        <v/>
      </c>
      <c r="R21" s="270" t="str">
        <f t="shared" si="5"/>
        <v/>
      </c>
      <c r="S21" s="231"/>
      <c r="T21" s="233"/>
      <c r="U21" s="233"/>
      <c r="V21" s="233"/>
      <c r="W21" s="233"/>
      <c r="X21" s="269" t="str">
        <f t="shared" si="6"/>
        <v/>
      </c>
      <c r="Y21" s="270" t="str">
        <f t="shared" si="7"/>
        <v/>
      </c>
      <c r="Z21" s="231"/>
      <c r="AA21" s="233"/>
      <c r="AB21" s="233"/>
      <c r="AC21" s="233"/>
      <c r="AD21" s="233"/>
      <c r="AE21" s="231"/>
      <c r="AF21" s="233"/>
      <c r="AG21" s="233"/>
      <c r="AH21" s="233"/>
      <c r="AI21" s="233"/>
      <c r="AJ21" s="231"/>
      <c r="AK21" s="233"/>
      <c r="AL21" s="226"/>
      <c r="AM21" s="269" t="str">
        <f t="shared" si="8"/>
        <v/>
      </c>
      <c r="AN21" s="270" t="str">
        <f t="shared" si="9"/>
        <v/>
      </c>
      <c r="AO21" s="114"/>
    </row>
    <row r="22" spans="1:41">
      <c r="A22" s="82">
        <f>список!A19</f>
        <v>18</v>
      </c>
      <c r="B22" s="91" t="str">
        <f>IF(список!B19="","",список!B19)</f>
        <v/>
      </c>
      <c r="C22" s="91">
        <f>IF(список!C19="","",список!C19)</f>
        <v>0</v>
      </c>
      <c r="D22" s="231"/>
      <c r="E22" s="233"/>
      <c r="F22" s="260"/>
      <c r="G22" s="269" t="str">
        <f t="shared" si="0"/>
        <v/>
      </c>
      <c r="H22" s="270" t="str">
        <f t="shared" si="1"/>
        <v/>
      </c>
      <c r="I22" s="231"/>
      <c r="J22" s="233"/>
      <c r="K22" s="233"/>
      <c r="L22" s="233"/>
      <c r="M22" s="233"/>
      <c r="N22" s="269" t="str">
        <f t="shared" si="2"/>
        <v/>
      </c>
      <c r="O22" s="270" t="str">
        <f t="shared" si="3"/>
        <v/>
      </c>
      <c r="P22" s="260"/>
      <c r="Q22" s="269" t="str">
        <f t="shared" si="4"/>
        <v/>
      </c>
      <c r="R22" s="270" t="str">
        <f t="shared" si="5"/>
        <v/>
      </c>
      <c r="S22" s="231"/>
      <c r="T22" s="233"/>
      <c r="U22" s="233"/>
      <c r="V22" s="233"/>
      <c r="W22" s="233"/>
      <c r="X22" s="269" t="str">
        <f t="shared" si="6"/>
        <v/>
      </c>
      <c r="Y22" s="270" t="str">
        <f t="shared" si="7"/>
        <v/>
      </c>
      <c r="Z22" s="231"/>
      <c r="AA22" s="233"/>
      <c r="AB22" s="233"/>
      <c r="AC22" s="233"/>
      <c r="AD22" s="233"/>
      <c r="AE22" s="231"/>
      <c r="AF22" s="233"/>
      <c r="AG22" s="233"/>
      <c r="AH22" s="233"/>
      <c r="AI22" s="233"/>
      <c r="AJ22" s="231"/>
      <c r="AK22" s="233"/>
      <c r="AL22" s="226"/>
      <c r="AM22" s="269" t="str">
        <f t="shared" si="8"/>
        <v/>
      </c>
      <c r="AN22" s="270" t="str">
        <f t="shared" si="9"/>
        <v/>
      </c>
      <c r="AO22" s="114"/>
    </row>
    <row r="23" spans="1:41">
      <c r="A23" s="82">
        <f>список!A20</f>
        <v>19</v>
      </c>
      <c r="B23" s="91" t="str">
        <f>IF(список!B20="","",список!B20)</f>
        <v/>
      </c>
      <c r="C23" s="91">
        <f>IF(список!C20="","",список!C20)</f>
        <v>0</v>
      </c>
      <c r="D23" s="231"/>
      <c r="E23" s="233"/>
      <c r="F23" s="260"/>
      <c r="G23" s="269" t="str">
        <f t="shared" si="0"/>
        <v/>
      </c>
      <c r="H23" s="270" t="str">
        <f t="shared" si="1"/>
        <v/>
      </c>
      <c r="I23" s="231"/>
      <c r="J23" s="233"/>
      <c r="K23" s="233"/>
      <c r="L23" s="233"/>
      <c r="M23" s="233"/>
      <c r="N23" s="269" t="str">
        <f t="shared" si="2"/>
        <v/>
      </c>
      <c r="O23" s="270" t="str">
        <f t="shared" si="3"/>
        <v/>
      </c>
      <c r="P23" s="260"/>
      <c r="Q23" s="269" t="str">
        <f t="shared" si="4"/>
        <v/>
      </c>
      <c r="R23" s="270" t="str">
        <f t="shared" si="5"/>
        <v/>
      </c>
      <c r="S23" s="231"/>
      <c r="T23" s="233"/>
      <c r="U23" s="233"/>
      <c r="V23" s="233"/>
      <c r="W23" s="233"/>
      <c r="X23" s="269" t="str">
        <f t="shared" si="6"/>
        <v/>
      </c>
      <c r="Y23" s="270" t="str">
        <f t="shared" si="7"/>
        <v/>
      </c>
      <c r="Z23" s="231"/>
      <c r="AA23" s="233"/>
      <c r="AB23" s="233"/>
      <c r="AC23" s="233"/>
      <c r="AD23" s="233"/>
      <c r="AE23" s="231"/>
      <c r="AF23" s="233"/>
      <c r="AG23" s="233"/>
      <c r="AH23" s="233"/>
      <c r="AI23" s="233"/>
      <c r="AJ23" s="231"/>
      <c r="AK23" s="233"/>
      <c r="AL23" s="226"/>
      <c r="AM23" s="269" t="str">
        <f t="shared" si="8"/>
        <v/>
      </c>
      <c r="AN23" s="270" t="str">
        <f t="shared" si="9"/>
        <v/>
      </c>
      <c r="AO23" s="114"/>
    </row>
    <row r="24" spans="1:41">
      <c r="A24" s="82">
        <f>список!A21</f>
        <v>20</v>
      </c>
      <c r="B24" s="91" t="str">
        <f>IF(список!B21="","",список!B21)</f>
        <v/>
      </c>
      <c r="C24" s="91">
        <f>IF(список!C21="","",список!C21)</f>
        <v>0</v>
      </c>
      <c r="D24" s="231"/>
      <c r="E24" s="233"/>
      <c r="F24" s="260"/>
      <c r="G24" s="269" t="str">
        <f t="shared" si="0"/>
        <v/>
      </c>
      <c r="H24" s="270" t="str">
        <f t="shared" si="1"/>
        <v/>
      </c>
      <c r="I24" s="231"/>
      <c r="J24" s="233"/>
      <c r="K24" s="233"/>
      <c r="L24" s="233"/>
      <c r="M24" s="233"/>
      <c r="N24" s="269" t="str">
        <f t="shared" si="2"/>
        <v/>
      </c>
      <c r="O24" s="270" t="str">
        <f t="shared" si="3"/>
        <v/>
      </c>
      <c r="P24" s="260"/>
      <c r="Q24" s="269" t="str">
        <f t="shared" si="4"/>
        <v/>
      </c>
      <c r="R24" s="270" t="str">
        <f t="shared" si="5"/>
        <v/>
      </c>
      <c r="S24" s="231"/>
      <c r="T24" s="233"/>
      <c r="U24" s="233"/>
      <c r="V24" s="233"/>
      <c r="W24" s="233"/>
      <c r="X24" s="269" t="str">
        <f t="shared" si="6"/>
        <v/>
      </c>
      <c r="Y24" s="270" t="str">
        <f t="shared" si="7"/>
        <v/>
      </c>
      <c r="Z24" s="231"/>
      <c r="AA24" s="233"/>
      <c r="AB24" s="233"/>
      <c r="AC24" s="233"/>
      <c r="AD24" s="233"/>
      <c r="AE24" s="231"/>
      <c r="AF24" s="233"/>
      <c r="AG24" s="233"/>
      <c r="AH24" s="233"/>
      <c r="AI24" s="233"/>
      <c r="AJ24" s="231"/>
      <c r="AK24" s="233"/>
      <c r="AL24" s="226"/>
      <c r="AM24" s="269" t="str">
        <f t="shared" si="8"/>
        <v/>
      </c>
      <c r="AN24" s="270" t="str">
        <f t="shared" si="9"/>
        <v/>
      </c>
      <c r="AO24" s="114"/>
    </row>
    <row r="25" spans="1:41">
      <c r="A25" s="82">
        <f>список!A22</f>
        <v>21</v>
      </c>
      <c r="B25" s="91" t="str">
        <f>IF(список!B22="","",список!B22)</f>
        <v/>
      </c>
      <c r="C25" s="91">
        <f>IF(список!C22="","",список!C22)</f>
        <v>0</v>
      </c>
      <c r="D25" s="231"/>
      <c r="E25" s="233"/>
      <c r="F25" s="260"/>
      <c r="G25" s="269" t="str">
        <f t="shared" si="0"/>
        <v/>
      </c>
      <c r="H25" s="270" t="str">
        <f t="shared" si="1"/>
        <v/>
      </c>
      <c r="I25" s="231"/>
      <c r="J25" s="233"/>
      <c r="K25" s="233"/>
      <c r="L25" s="233"/>
      <c r="M25" s="233"/>
      <c r="N25" s="269" t="str">
        <f t="shared" si="2"/>
        <v/>
      </c>
      <c r="O25" s="270" t="str">
        <f t="shared" si="3"/>
        <v/>
      </c>
      <c r="P25" s="260"/>
      <c r="Q25" s="269" t="str">
        <f t="shared" si="4"/>
        <v/>
      </c>
      <c r="R25" s="270" t="str">
        <f t="shared" si="5"/>
        <v/>
      </c>
      <c r="S25" s="231"/>
      <c r="T25" s="233"/>
      <c r="U25" s="233"/>
      <c r="V25" s="233"/>
      <c r="W25" s="233"/>
      <c r="X25" s="269" t="str">
        <f t="shared" si="6"/>
        <v/>
      </c>
      <c r="Y25" s="270" t="str">
        <f t="shared" si="7"/>
        <v/>
      </c>
      <c r="Z25" s="231"/>
      <c r="AA25" s="233"/>
      <c r="AB25" s="233"/>
      <c r="AC25" s="233"/>
      <c r="AD25" s="233"/>
      <c r="AE25" s="231"/>
      <c r="AF25" s="233"/>
      <c r="AG25" s="233"/>
      <c r="AH25" s="233"/>
      <c r="AI25" s="233"/>
      <c r="AJ25" s="231"/>
      <c r="AK25" s="233"/>
      <c r="AL25" s="226"/>
      <c r="AM25" s="269" t="str">
        <f t="shared" si="8"/>
        <v/>
      </c>
      <c r="AN25" s="270" t="str">
        <f t="shared" si="9"/>
        <v/>
      </c>
      <c r="AO25" s="114"/>
    </row>
    <row r="26" spans="1:41">
      <c r="A26" s="82">
        <f>список!A23</f>
        <v>22</v>
      </c>
      <c r="B26" s="91" t="str">
        <f>IF(список!B23="","",список!B23)</f>
        <v/>
      </c>
      <c r="C26" s="91">
        <f>IF(список!C23="","",список!C23)</f>
        <v>0</v>
      </c>
      <c r="D26" s="231"/>
      <c r="E26" s="233"/>
      <c r="F26" s="260"/>
      <c r="G26" s="269" t="str">
        <f t="shared" si="0"/>
        <v/>
      </c>
      <c r="H26" s="270" t="str">
        <f t="shared" si="1"/>
        <v/>
      </c>
      <c r="I26" s="231"/>
      <c r="J26" s="233"/>
      <c r="K26" s="233"/>
      <c r="L26" s="233"/>
      <c r="M26" s="233"/>
      <c r="N26" s="269" t="str">
        <f t="shared" si="2"/>
        <v/>
      </c>
      <c r="O26" s="270" t="str">
        <f t="shared" si="3"/>
        <v/>
      </c>
      <c r="P26" s="260"/>
      <c r="Q26" s="269" t="str">
        <f t="shared" si="4"/>
        <v/>
      </c>
      <c r="R26" s="270" t="str">
        <f t="shared" si="5"/>
        <v/>
      </c>
      <c r="S26" s="231"/>
      <c r="T26" s="233"/>
      <c r="U26" s="233"/>
      <c r="V26" s="233"/>
      <c r="W26" s="233"/>
      <c r="X26" s="269" t="str">
        <f t="shared" si="6"/>
        <v/>
      </c>
      <c r="Y26" s="270" t="str">
        <f t="shared" si="7"/>
        <v/>
      </c>
      <c r="Z26" s="231"/>
      <c r="AA26" s="233"/>
      <c r="AB26" s="233"/>
      <c r="AC26" s="233"/>
      <c r="AD26" s="233"/>
      <c r="AE26" s="231"/>
      <c r="AF26" s="233"/>
      <c r="AG26" s="233"/>
      <c r="AH26" s="233"/>
      <c r="AI26" s="233"/>
      <c r="AJ26" s="231"/>
      <c r="AK26" s="233"/>
      <c r="AL26" s="226"/>
      <c r="AM26" s="269" t="str">
        <f t="shared" si="8"/>
        <v/>
      </c>
      <c r="AN26" s="270" t="str">
        <f t="shared" si="9"/>
        <v/>
      </c>
      <c r="AO26" s="114"/>
    </row>
    <row r="27" spans="1:41">
      <c r="A27" s="82">
        <f>список!A24</f>
        <v>23</v>
      </c>
      <c r="B27" s="91" t="str">
        <f>IF(список!B24="","",список!B24)</f>
        <v/>
      </c>
      <c r="C27" s="91">
        <f>IF(список!C24="","",список!C24)</f>
        <v>0</v>
      </c>
      <c r="D27" s="231"/>
      <c r="E27" s="233"/>
      <c r="F27" s="260"/>
      <c r="G27" s="269" t="str">
        <f t="shared" si="0"/>
        <v/>
      </c>
      <c r="H27" s="270" t="str">
        <f t="shared" si="1"/>
        <v/>
      </c>
      <c r="I27" s="231"/>
      <c r="J27" s="233"/>
      <c r="K27" s="233"/>
      <c r="L27" s="233"/>
      <c r="M27" s="233"/>
      <c r="N27" s="269" t="str">
        <f t="shared" si="2"/>
        <v/>
      </c>
      <c r="O27" s="270" t="str">
        <f t="shared" si="3"/>
        <v/>
      </c>
      <c r="P27" s="260"/>
      <c r="Q27" s="269" t="str">
        <f t="shared" si="4"/>
        <v/>
      </c>
      <c r="R27" s="270" t="str">
        <f t="shared" si="5"/>
        <v/>
      </c>
      <c r="S27" s="231"/>
      <c r="T27" s="233"/>
      <c r="U27" s="233"/>
      <c r="V27" s="233"/>
      <c r="W27" s="233"/>
      <c r="X27" s="269" t="str">
        <f t="shared" si="6"/>
        <v/>
      </c>
      <c r="Y27" s="270" t="str">
        <f t="shared" si="7"/>
        <v/>
      </c>
      <c r="Z27" s="231"/>
      <c r="AA27" s="233"/>
      <c r="AB27" s="233"/>
      <c r="AC27" s="233"/>
      <c r="AD27" s="233"/>
      <c r="AE27" s="231"/>
      <c r="AF27" s="233"/>
      <c r="AG27" s="233"/>
      <c r="AH27" s="233"/>
      <c r="AI27" s="233"/>
      <c r="AJ27" s="231"/>
      <c r="AK27" s="233"/>
      <c r="AL27" s="226"/>
      <c r="AM27" s="269" t="str">
        <f t="shared" si="8"/>
        <v/>
      </c>
      <c r="AN27" s="270" t="str">
        <f t="shared" si="9"/>
        <v/>
      </c>
      <c r="AO27" s="114"/>
    </row>
    <row r="28" spans="1:41">
      <c r="A28" s="82">
        <f>список!A25</f>
        <v>24</v>
      </c>
      <c r="B28" s="91" t="str">
        <f>IF(список!B25="","",список!B25)</f>
        <v/>
      </c>
      <c r="C28" s="91">
        <f>IF(список!C25="","",список!C25)</f>
        <v>0</v>
      </c>
      <c r="D28" s="231"/>
      <c r="E28" s="233"/>
      <c r="F28" s="260"/>
      <c r="G28" s="269" t="str">
        <f t="shared" si="0"/>
        <v/>
      </c>
      <c r="H28" s="270" t="str">
        <f t="shared" si="1"/>
        <v/>
      </c>
      <c r="I28" s="231"/>
      <c r="J28" s="233"/>
      <c r="K28" s="233"/>
      <c r="L28" s="233"/>
      <c r="M28" s="233"/>
      <c r="N28" s="269" t="str">
        <f t="shared" si="2"/>
        <v/>
      </c>
      <c r="O28" s="270" t="str">
        <f t="shared" si="3"/>
        <v/>
      </c>
      <c r="P28" s="260"/>
      <c r="Q28" s="269" t="str">
        <f t="shared" si="4"/>
        <v/>
      </c>
      <c r="R28" s="270" t="str">
        <f t="shared" si="5"/>
        <v/>
      </c>
      <c r="S28" s="231"/>
      <c r="T28" s="233"/>
      <c r="U28" s="233"/>
      <c r="V28" s="233"/>
      <c r="W28" s="233"/>
      <c r="X28" s="269" t="str">
        <f t="shared" si="6"/>
        <v/>
      </c>
      <c r="Y28" s="270" t="str">
        <f t="shared" si="7"/>
        <v/>
      </c>
      <c r="Z28" s="231"/>
      <c r="AA28" s="233"/>
      <c r="AB28" s="233"/>
      <c r="AC28" s="233"/>
      <c r="AD28" s="233"/>
      <c r="AE28" s="231"/>
      <c r="AF28" s="233"/>
      <c r="AG28" s="233"/>
      <c r="AH28" s="233"/>
      <c r="AI28" s="233"/>
      <c r="AJ28" s="231"/>
      <c r="AK28" s="233"/>
      <c r="AL28" s="226"/>
      <c r="AM28" s="269" t="str">
        <f t="shared" si="8"/>
        <v/>
      </c>
      <c r="AN28" s="270" t="str">
        <f t="shared" si="9"/>
        <v/>
      </c>
      <c r="AO28" s="114"/>
    </row>
    <row r="29" spans="1:41">
      <c r="A29" s="82">
        <f>список!A26</f>
        <v>25</v>
      </c>
      <c r="B29" s="91" t="str">
        <f>IF(список!B26="","",список!B26)</f>
        <v/>
      </c>
      <c r="C29" s="91">
        <f>IF(список!C26="","",список!C26)</f>
        <v>0</v>
      </c>
      <c r="D29" s="231"/>
      <c r="E29" s="233"/>
      <c r="F29" s="260"/>
      <c r="G29" s="269" t="str">
        <f t="shared" si="0"/>
        <v/>
      </c>
      <c r="H29" s="270" t="str">
        <f t="shared" si="1"/>
        <v/>
      </c>
      <c r="I29" s="231"/>
      <c r="J29" s="233"/>
      <c r="K29" s="233"/>
      <c r="L29" s="233"/>
      <c r="M29" s="233"/>
      <c r="N29" s="269" t="str">
        <f t="shared" si="2"/>
        <v/>
      </c>
      <c r="O29" s="270" t="str">
        <f t="shared" si="3"/>
        <v/>
      </c>
      <c r="P29" s="260"/>
      <c r="Q29" s="269" t="str">
        <f t="shared" si="4"/>
        <v/>
      </c>
      <c r="R29" s="270" t="str">
        <f t="shared" si="5"/>
        <v/>
      </c>
      <c r="S29" s="231"/>
      <c r="T29" s="233"/>
      <c r="U29" s="233"/>
      <c r="V29" s="233"/>
      <c r="W29" s="233"/>
      <c r="X29" s="269" t="str">
        <f t="shared" si="6"/>
        <v/>
      </c>
      <c r="Y29" s="270" t="str">
        <f t="shared" si="7"/>
        <v/>
      </c>
      <c r="Z29" s="231"/>
      <c r="AA29" s="233"/>
      <c r="AB29" s="233"/>
      <c r="AC29" s="233"/>
      <c r="AD29" s="233"/>
      <c r="AE29" s="231"/>
      <c r="AF29" s="233"/>
      <c r="AG29" s="233"/>
      <c r="AH29" s="233"/>
      <c r="AI29" s="233"/>
      <c r="AJ29" s="231"/>
      <c r="AK29" s="233"/>
      <c r="AL29" s="226"/>
      <c r="AM29" s="269" t="str">
        <f t="shared" si="8"/>
        <v/>
      </c>
      <c r="AN29" s="270" t="str">
        <f t="shared" si="9"/>
        <v/>
      </c>
      <c r="AO29" s="114"/>
    </row>
    <row r="30" spans="1:41">
      <c r="A30" s="82">
        <f>список!A27</f>
        <v>26</v>
      </c>
      <c r="B30" s="91" t="str">
        <f>IF(список!B27="","",список!B27)</f>
        <v/>
      </c>
      <c r="C30" s="91">
        <f>IF(список!C27="","",список!C27)</f>
        <v>0</v>
      </c>
      <c r="D30" s="231"/>
      <c r="E30" s="233"/>
      <c r="F30" s="260"/>
      <c r="G30" s="269" t="str">
        <f t="shared" si="0"/>
        <v/>
      </c>
      <c r="H30" s="270" t="str">
        <f t="shared" si="1"/>
        <v/>
      </c>
      <c r="I30" s="231"/>
      <c r="J30" s="233"/>
      <c r="K30" s="233"/>
      <c r="L30" s="233"/>
      <c r="M30" s="233"/>
      <c r="N30" s="269" t="str">
        <f t="shared" si="2"/>
        <v/>
      </c>
      <c r="O30" s="270" t="str">
        <f t="shared" si="3"/>
        <v/>
      </c>
      <c r="P30" s="260"/>
      <c r="Q30" s="269" t="str">
        <f t="shared" si="4"/>
        <v/>
      </c>
      <c r="R30" s="270" t="str">
        <f t="shared" si="5"/>
        <v/>
      </c>
      <c r="S30" s="231"/>
      <c r="T30" s="233"/>
      <c r="U30" s="233"/>
      <c r="V30" s="233"/>
      <c r="W30" s="233"/>
      <c r="X30" s="269" t="str">
        <f t="shared" si="6"/>
        <v/>
      </c>
      <c r="Y30" s="270" t="str">
        <f t="shared" si="7"/>
        <v/>
      </c>
      <c r="Z30" s="231"/>
      <c r="AA30" s="233"/>
      <c r="AB30" s="233"/>
      <c r="AC30" s="233"/>
      <c r="AD30" s="233"/>
      <c r="AE30" s="231"/>
      <c r="AF30" s="233"/>
      <c r="AG30" s="233"/>
      <c r="AH30" s="233"/>
      <c r="AI30" s="233"/>
      <c r="AJ30" s="231"/>
      <c r="AK30" s="233"/>
      <c r="AL30" s="226"/>
      <c r="AM30" s="269" t="str">
        <f t="shared" si="8"/>
        <v/>
      </c>
      <c r="AN30" s="270" t="str">
        <f t="shared" si="9"/>
        <v/>
      </c>
      <c r="AO30" s="114"/>
    </row>
    <row r="31" spans="1:41">
      <c r="A31" s="82">
        <f>список!A28</f>
        <v>27</v>
      </c>
      <c r="B31" s="91" t="str">
        <f>IF(список!B28="","",список!B28)</f>
        <v/>
      </c>
      <c r="C31" s="91">
        <f>IF(список!C28="","",список!C28)</f>
        <v>0</v>
      </c>
      <c r="D31" s="231"/>
      <c r="E31" s="233"/>
      <c r="F31" s="260"/>
      <c r="G31" s="269" t="str">
        <f t="shared" si="0"/>
        <v/>
      </c>
      <c r="H31" s="270" t="str">
        <f t="shared" si="1"/>
        <v/>
      </c>
      <c r="I31" s="231"/>
      <c r="J31" s="233"/>
      <c r="K31" s="233"/>
      <c r="L31" s="233"/>
      <c r="M31" s="233"/>
      <c r="N31" s="269" t="str">
        <f t="shared" si="2"/>
        <v/>
      </c>
      <c r="O31" s="270" t="str">
        <f t="shared" si="3"/>
        <v/>
      </c>
      <c r="P31" s="260"/>
      <c r="Q31" s="269" t="str">
        <f t="shared" si="4"/>
        <v/>
      </c>
      <c r="R31" s="270" t="str">
        <f t="shared" si="5"/>
        <v/>
      </c>
      <c r="S31" s="231"/>
      <c r="T31" s="233"/>
      <c r="U31" s="233"/>
      <c r="V31" s="233"/>
      <c r="W31" s="233"/>
      <c r="X31" s="269" t="str">
        <f t="shared" si="6"/>
        <v/>
      </c>
      <c r="Y31" s="270" t="str">
        <f t="shared" si="7"/>
        <v/>
      </c>
      <c r="Z31" s="231"/>
      <c r="AA31" s="233"/>
      <c r="AB31" s="233"/>
      <c r="AC31" s="233"/>
      <c r="AD31" s="233"/>
      <c r="AE31" s="231"/>
      <c r="AF31" s="233"/>
      <c r="AG31" s="233"/>
      <c r="AH31" s="233"/>
      <c r="AI31" s="233"/>
      <c r="AJ31" s="231"/>
      <c r="AK31" s="233"/>
      <c r="AL31" s="226"/>
      <c r="AM31" s="269" t="str">
        <f t="shared" si="8"/>
        <v/>
      </c>
      <c r="AN31" s="270" t="str">
        <f t="shared" si="9"/>
        <v/>
      </c>
      <c r="AO31" s="114"/>
    </row>
    <row r="32" spans="1:41">
      <c r="A32" s="82">
        <f>список!A29</f>
        <v>28</v>
      </c>
      <c r="B32" s="91" t="str">
        <f>IF(список!B29="","",список!B29)</f>
        <v/>
      </c>
      <c r="C32" s="91">
        <f>IF(список!C29="","",список!C29)</f>
        <v>0</v>
      </c>
      <c r="D32" s="231"/>
      <c r="E32" s="233"/>
      <c r="F32" s="260"/>
      <c r="G32" s="269" t="str">
        <f t="shared" si="0"/>
        <v/>
      </c>
      <c r="H32" s="270" t="str">
        <f t="shared" si="1"/>
        <v/>
      </c>
      <c r="I32" s="231"/>
      <c r="J32" s="233"/>
      <c r="K32" s="233"/>
      <c r="L32" s="233"/>
      <c r="M32" s="233"/>
      <c r="N32" s="269" t="str">
        <f t="shared" si="2"/>
        <v/>
      </c>
      <c r="O32" s="270" t="str">
        <f t="shared" si="3"/>
        <v/>
      </c>
      <c r="P32" s="260"/>
      <c r="Q32" s="269" t="str">
        <f t="shared" si="4"/>
        <v/>
      </c>
      <c r="R32" s="270" t="str">
        <f t="shared" si="5"/>
        <v/>
      </c>
      <c r="S32" s="231"/>
      <c r="T32" s="233"/>
      <c r="U32" s="233"/>
      <c r="V32" s="233"/>
      <c r="W32" s="233"/>
      <c r="X32" s="269" t="str">
        <f t="shared" si="6"/>
        <v/>
      </c>
      <c r="Y32" s="270" t="str">
        <f t="shared" si="7"/>
        <v/>
      </c>
      <c r="Z32" s="231"/>
      <c r="AA32" s="233"/>
      <c r="AB32" s="233"/>
      <c r="AC32" s="233"/>
      <c r="AD32" s="233"/>
      <c r="AE32" s="231"/>
      <c r="AF32" s="233"/>
      <c r="AG32" s="233"/>
      <c r="AH32" s="233"/>
      <c r="AI32" s="233"/>
      <c r="AJ32" s="231"/>
      <c r="AK32" s="233"/>
      <c r="AL32" s="226"/>
      <c r="AM32" s="269" t="str">
        <f t="shared" si="8"/>
        <v/>
      </c>
      <c r="AN32" s="270" t="str">
        <f t="shared" si="9"/>
        <v/>
      </c>
      <c r="AO32" s="114"/>
    </row>
    <row r="33" spans="1:41">
      <c r="A33" s="82">
        <f>список!A30</f>
        <v>29</v>
      </c>
      <c r="B33" s="91" t="str">
        <f>IF(список!B30="","",список!B30)</f>
        <v/>
      </c>
      <c r="C33" s="91">
        <f>IF(список!C30="","",список!C30)</f>
        <v>0</v>
      </c>
      <c r="D33" s="231"/>
      <c r="E33" s="233"/>
      <c r="F33" s="260"/>
      <c r="G33" s="269" t="str">
        <f t="shared" si="0"/>
        <v/>
      </c>
      <c r="H33" s="270" t="str">
        <f t="shared" si="1"/>
        <v/>
      </c>
      <c r="I33" s="231"/>
      <c r="J33" s="233"/>
      <c r="K33" s="233"/>
      <c r="L33" s="233"/>
      <c r="M33" s="233"/>
      <c r="N33" s="269" t="str">
        <f t="shared" si="2"/>
        <v/>
      </c>
      <c r="O33" s="270" t="str">
        <f t="shared" si="3"/>
        <v/>
      </c>
      <c r="P33" s="260"/>
      <c r="Q33" s="269" t="str">
        <f t="shared" si="4"/>
        <v/>
      </c>
      <c r="R33" s="270" t="str">
        <f t="shared" si="5"/>
        <v/>
      </c>
      <c r="S33" s="231"/>
      <c r="T33" s="233"/>
      <c r="U33" s="233"/>
      <c r="V33" s="233"/>
      <c r="W33" s="233"/>
      <c r="X33" s="269" t="str">
        <f t="shared" si="6"/>
        <v/>
      </c>
      <c r="Y33" s="270" t="str">
        <f t="shared" si="7"/>
        <v/>
      </c>
      <c r="Z33" s="231"/>
      <c r="AA33" s="233"/>
      <c r="AB33" s="233"/>
      <c r="AC33" s="233"/>
      <c r="AD33" s="233"/>
      <c r="AE33" s="231"/>
      <c r="AF33" s="233"/>
      <c r="AG33" s="233"/>
      <c r="AH33" s="233"/>
      <c r="AI33" s="233"/>
      <c r="AJ33" s="231"/>
      <c r="AK33" s="233"/>
      <c r="AL33" s="226"/>
      <c r="AM33" s="269" t="str">
        <f t="shared" si="8"/>
        <v/>
      </c>
      <c r="AN33" s="270" t="str">
        <f t="shared" si="9"/>
        <v/>
      </c>
      <c r="AO33" s="114"/>
    </row>
    <row r="34" spans="1:41">
      <c r="A34" s="82">
        <f>список!A31</f>
        <v>30</v>
      </c>
      <c r="B34" s="91" t="str">
        <f>IF(список!B31="","",список!B31)</f>
        <v/>
      </c>
      <c r="C34" s="91">
        <f>IF(список!C31="","",список!C31)</f>
        <v>0</v>
      </c>
      <c r="D34" s="231"/>
      <c r="E34" s="233"/>
      <c r="F34" s="260"/>
      <c r="G34" s="269" t="str">
        <f t="shared" si="0"/>
        <v/>
      </c>
      <c r="H34" s="270" t="str">
        <f t="shared" si="1"/>
        <v/>
      </c>
      <c r="I34" s="233"/>
      <c r="J34" s="233"/>
      <c r="K34" s="233"/>
      <c r="L34" s="233"/>
      <c r="M34" s="260"/>
      <c r="N34" s="269" t="str">
        <f t="shared" si="2"/>
        <v/>
      </c>
      <c r="O34" s="270" t="str">
        <f t="shared" si="3"/>
        <v/>
      </c>
      <c r="P34" s="260"/>
      <c r="Q34" s="269" t="str">
        <f t="shared" si="4"/>
        <v/>
      </c>
      <c r="R34" s="270" t="str">
        <f t="shared" si="5"/>
        <v/>
      </c>
      <c r="S34" s="233"/>
      <c r="T34" s="233"/>
      <c r="U34" s="233"/>
      <c r="V34" s="233"/>
      <c r="W34" s="260"/>
      <c r="X34" s="269" t="str">
        <f t="shared" si="6"/>
        <v/>
      </c>
      <c r="Y34" s="270" t="str">
        <f t="shared" si="7"/>
        <v/>
      </c>
      <c r="Z34" s="251"/>
      <c r="AA34" s="83"/>
      <c r="AB34" s="83"/>
      <c r="AC34" s="83"/>
      <c r="AD34" s="83"/>
      <c r="AE34" s="83"/>
      <c r="AF34" s="83"/>
      <c r="AG34" s="83"/>
      <c r="AH34" s="226"/>
      <c r="AI34" s="83"/>
      <c r="AJ34" s="83"/>
      <c r="AK34" s="83"/>
      <c r="AL34" s="226"/>
      <c r="AM34" s="269" t="str">
        <f t="shared" si="8"/>
        <v/>
      </c>
      <c r="AN34" s="270" t="str">
        <f t="shared" si="9"/>
        <v/>
      </c>
      <c r="AO34" s="114"/>
    </row>
    <row r="35" spans="1:41">
      <c r="A35" s="82">
        <f>список!A32</f>
        <v>31</v>
      </c>
      <c r="B35" s="91" t="str">
        <f>IF(список!B32="","",список!B32)</f>
        <v/>
      </c>
      <c r="C35" s="91">
        <f>IF(список!C32="","",список!C32)</f>
        <v>0</v>
      </c>
      <c r="D35" s="231"/>
      <c r="E35" s="233"/>
      <c r="F35" s="260"/>
      <c r="G35" s="269" t="str">
        <f t="shared" si="0"/>
        <v/>
      </c>
      <c r="H35" s="270" t="str">
        <f t="shared" si="1"/>
        <v/>
      </c>
      <c r="I35" s="233"/>
      <c r="J35" s="233"/>
      <c r="K35" s="233"/>
      <c r="L35" s="233"/>
      <c r="M35" s="260"/>
      <c r="N35" s="269" t="str">
        <f t="shared" si="2"/>
        <v/>
      </c>
      <c r="O35" s="270" t="str">
        <f t="shared" si="3"/>
        <v/>
      </c>
      <c r="P35" s="260"/>
      <c r="Q35" s="269" t="str">
        <f t="shared" si="4"/>
        <v/>
      </c>
      <c r="R35" s="270" t="str">
        <f t="shared" si="5"/>
        <v/>
      </c>
      <c r="S35" s="233"/>
      <c r="T35" s="233"/>
      <c r="U35" s="233"/>
      <c r="V35" s="233"/>
      <c r="W35" s="260"/>
      <c r="X35" s="269" t="str">
        <f t="shared" si="6"/>
        <v/>
      </c>
      <c r="Y35" s="270" t="str">
        <f t="shared" si="7"/>
        <v/>
      </c>
      <c r="Z35" s="251"/>
      <c r="AA35" s="83"/>
      <c r="AB35" s="83"/>
      <c r="AC35" s="83"/>
      <c r="AD35" s="83"/>
      <c r="AE35" s="83"/>
      <c r="AF35" s="83"/>
      <c r="AG35" s="83"/>
      <c r="AH35" s="83"/>
      <c r="AI35" s="83"/>
      <c r="AJ35" s="83"/>
      <c r="AK35" s="83"/>
      <c r="AL35" s="226"/>
      <c r="AM35" s="269" t="str">
        <f t="shared" si="8"/>
        <v/>
      </c>
      <c r="AN35" s="270" t="str">
        <f t="shared" si="9"/>
        <v/>
      </c>
      <c r="AO35" s="114"/>
    </row>
    <row r="36" spans="1:41">
      <c r="A36" s="82">
        <f>список!A33</f>
        <v>32</v>
      </c>
      <c r="B36" s="91" t="str">
        <f>IF(список!B33="","",список!B33)</f>
        <v/>
      </c>
      <c r="C36" s="91">
        <f>IF(список!C33="","",список!C33)</f>
        <v>0</v>
      </c>
      <c r="D36" s="231"/>
      <c r="E36" s="233"/>
      <c r="F36" s="260"/>
      <c r="G36" s="269" t="str">
        <f t="shared" si="0"/>
        <v/>
      </c>
      <c r="H36" s="270" t="str">
        <f t="shared" si="1"/>
        <v/>
      </c>
      <c r="I36" s="233"/>
      <c r="J36" s="233"/>
      <c r="K36" s="233"/>
      <c r="L36" s="233"/>
      <c r="M36" s="260"/>
      <c r="N36" s="269" t="str">
        <f t="shared" si="2"/>
        <v/>
      </c>
      <c r="O36" s="270" t="str">
        <f t="shared" si="3"/>
        <v/>
      </c>
      <c r="P36" s="260"/>
      <c r="Q36" s="269" t="str">
        <f t="shared" si="4"/>
        <v/>
      </c>
      <c r="R36" s="270" t="str">
        <f t="shared" si="5"/>
        <v/>
      </c>
      <c r="S36" s="233"/>
      <c r="T36" s="233"/>
      <c r="U36" s="233"/>
      <c r="V36" s="233"/>
      <c r="W36" s="260"/>
      <c r="X36" s="269" t="str">
        <f t="shared" si="6"/>
        <v/>
      </c>
      <c r="Y36" s="270" t="str">
        <f t="shared" si="7"/>
        <v/>
      </c>
      <c r="Z36" s="251"/>
      <c r="AA36" s="83"/>
      <c r="AB36" s="83"/>
      <c r="AC36" s="83"/>
      <c r="AD36" s="83"/>
      <c r="AE36" s="83"/>
      <c r="AF36" s="83"/>
      <c r="AG36" s="83"/>
      <c r="AH36" s="226"/>
      <c r="AI36" s="83"/>
      <c r="AJ36" s="83"/>
      <c r="AK36" s="83"/>
      <c r="AL36" s="226"/>
      <c r="AM36" s="269" t="str">
        <f t="shared" si="8"/>
        <v/>
      </c>
      <c r="AN36" s="270" t="str">
        <f t="shared" si="9"/>
        <v/>
      </c>
      <c r="AO36" s="114"/>
    </row>
    <row r="37" spans="1:41">
      <c r="A37" s="82">
        <f>список!A34</f>
        <v>33</v>
      </c>
      <c r="B37" s="91" t="str">
        <f>IF(список!B34="","",список!B34)</f>
        <v/>
      </c>
      <c r="C37" s="91">
        <f>IF(список!C34="","",список!C34)</f>
        <v>0</v>
      </c>
      <c r="D37" s="83"/>
      <c r="E37" s="83"/>
      <c r="F37" s="226"/>
      <c r="G37" s="269" t="str">
        <f t="shared" si="0"/>
        <v/>
      </c>
      <c r="H37" s="270" t="str">
        <f t="shared" si="1"/>
        <v/>
      </c>
      <c r="I37" s="251"/>
      <c r="J37" s="83"/>
      <c r="K37" s="83"/>
      <c r="L37" s="226"/>
      <c r="M37" s="226"/>
      <c r="N37" s="269" t="str">
        <f t="shared" si="2"/>
        <v/>
      </c>
      <c r="O37" s="270" t="str">
        <f t="shared" si="3"/>
        <v/>
      </c>
      <c r="P37" s="271"/>
      <c r="Q37" s="269" t="str">
        <f t="shared" si="4"/>
        <v/>
      </c>
      <c r="R37" s="270" t="str">
        <f t="shared" si="5"/>
        <v/>
      </c>
      <c r="S37" s="251"/>
      <c r="T37" s="83"/>
      <c r="U37" s="83"/>
      <c r="V37" s="226"/>
      <c r="W37" s="226"/>
      <c r="X37" s="269" t="str">
        <f t="shared" si="6"/>
        <v/>
      </c>
      <c r="Y37" s="270" t="str">
        <f t="shared" si="7"/>
        <v/>
      </c>
      <c r="Z37" s="251"/>
      <c r="AA37" s="83"/>
      <c r="AB37" s="83"/>
      <c r="AC37" s="83"/>
      <c r="AD37" s="83"/>
      <c r="AE37" s="83"/>
      <c r="AF37" s="83"/>
      <c r="AG37" s="83"/>
      <c r="AH37" s="226"/>
      <c r="AI37" s="83"/>
      <c r="AJ37" s="83"/>
      <c r="AK37" s="83"/>
      <c r="AL37" s="226"/>
      <c r="AM37" s="269" t="str">
        <f t="shared" si="8"/>
        <v/>
      </c>
      <c r="AN37" s="270" t="str">
        <f t="shared" si="9"/>
        <v/>
      </c>
      <c r="AO37" s="114"/>
    </row>
    <row r="38" spans="1:41">
      <c r="A38" s="82">
        <f>список!A35</f>
        <v>34</v>
      </c>
      <c r="B38" s="91" t="str">
        <f>IF(список!B35="","",список!B35)</f>
        <v/>
      </c>
      <c r="C38" s="91">
        <f>IF(список!C35="","",список!C35)</f>
        <v>0</v>
      </c>
      <c r="D38" s="84"/>
      <c r="E38" s="84"/>
      <c r="F38" s="250"/>
      <c r="G38" s="269" t="str">
        <f t="shared" si="0"/>
        <v/>
      </c>
      <c r="H38" s="270" t="str">
        <f t="shared" si="1"/>
        <v/>
      </c>
      <c r="I38" s="252"/>
      <c r="J38" s="84"/>
      <c r="K38" s="84"/>
      <c r="L38" s="84"/>
      <c r="M38" s="250"/>
      <c r="N38" s="269" t="str">
        <f t="shared" si="2"/>
        <v/>
      </c>
      <c r="O38" s="270" t="str">
        <f t="shared" si="3"/>
        <v/>
      </c>
      <c r="P38" s="301"/>
      <c r="Q38" s="269" t="str">
        <f t="shared" si="4"/>
        <v/>
      </c>
      <c r="R38" s="270" t="str">
        <f t="shared" si="5"/>
        <v/>
      </c>
      <c r="S38" s="252"/>
      <c r="T38" s="84"/>
      <c r="U38" s="84"/>
      <c r="V38" s="84"/>
      <c r="W38" s="250"/>
      <c r="X38" s="269" t="str">
        <f t="shared" si="6"/>
        <v/>
      </c>
      <c r="Y38" s="270" t="str">
        <f t="shared" si="7"/>
        <v/>
      </c>
      <c r="Z38" s="252"/>
      <c r="AA38" s="84"/>
      <c r="AB38" s="84"/>
      <c r="AC38" s="84"/>
      <c r="AD38" s="84"/>
      <c r="AE38" s="84"/>
      <c r="AF38" s="84"/>
      <c r="AG38" s="84"/>
      <c r="AH38" s="84"/>
      <c r="AI38" s="84"/>
      <c r="AJ38" s="84"/>
      <c r="AK38" s="84"/>
      <c r="AL38" s="250"/>
      <c r="AM38" s="269" t="str">
        <f t="shared" si="8"/>
        <v/>
      </c>
      <c r="AN38" s="270" t="str">
        <f t="shared" si="9"/>
        <v/>
      </c>
      <c r="AO38" s="114"/>
    </row>
    <row r="39" spans="1:41" ht="15.75" thickBot="1">
      <c r="A39" s="82">
        <f>список!A36</f>
        <v>35</v>
      </c>
      <c r="B39" s="91" t="str">
        <f>IF(список!B36="","",список!B36)</f>
        <v/>
      </c>
      <c r="C39" s="91">
        <f>IF(список!C36="","",список!C36)</f>
        <v>0</v>
      </c>
      <c r="D39" s="84"/>
      <c r="E39" s="84"/>
      <c r="F39" s="250"/>
      <c r="G39" s="299" t="str">
        <f t="shared" si="0"/>
        <v/>
      </c>
      <c r="H39" s="300" t="str">
        <f t="shared" si="1"/>
        <v/>
      </c>
      <c r="I39" s="252"/>
      <c r="J39" s="84"/>
      <c r="K39" s="84"/>
      <c r="L39" s="84"/>
      <c r="M39" s="250"/>
      <c r="N39" s="299" t="str">
        <f t="shared" si="2"/>
        <v/>
      </c>
      <c r="O39" s="300" t="str">
        <f t="shared" si="3"/>
        <v/>
      </c>
      <c r="P39" s="301"/>
      <c r="Q39" s="299" t="str">
        <f t="shared" si="4"/>
        <v/>
      </c>
      <c r="R39" s="300" t="str">
        <f t="shared" si="5"/>
        <v/>
      </c>
      <c r="S39" s="252"/>
      <c r="T39" s="84"/>
      <c r="U39" s="84"/>
      <c r="V39" s="84"/>
      <c r="W39" s="250"/>
      <c r="X39" s="299" t="str">
        <f t="shared" si="6"/>
        <v/>
      </c>
      <c r="Y39" s="300" t="str">
        <f t="shared" si="7"/>
        <v/>
      </c>
      <c r="Z39" s="252"/>
      <c r="AA39" s="84"/>
      <c r="AB39" s="84"/>
      <c r="AC39" s="84"/>
      <c r="AD39" s="84"/>
      <c r="AE39" s="84"/>
      <c r="AF39" s="84"/>
      <c r="AG39" s="84"/>
      <c r="AH39" s="84"/>
      <c r="AI39" s="84"/>
      <c r="AJ39" s="84"/>
      <c r="AK39" s="84"/>
      <c r="AL39" s="250"/>
      <c r="AM39" s="299" t="str">
        <f t="shared" si="8"/>
        <v/>
      </c>
      <c r="AN39" s="300" t="str">
        <f t="shared" si="9"/>
        <v/>
      </c>
      <c r="AO39" s="114"/>
    </row>
    <row r="40" spans="1:41">
      <c r="G40" s="85"/>
      <c r="H40" s="85"/>
      <c r="N40" s="85"/>
      <c r="O40" s="85"/>
      <c r="Q40" s="85"/>
      <c r="R40" s="85"/>
      <c r="X40" s="327"/>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84"/>
      <c r="B1" s="384"/>
      <c r="C1" s="384"/>
      <c r="D1" s="384"/>
      <c r="E1" s="384"/>
      <c r="F1" s="384"/>
      <c r="G1" s="384"/>
      <c r="H1" s="384"/>
      <c r="I1" s="384"/>
      <c r="J1" s="384"/>
      <c r="K1" s="384"/>
      <c r="L1" s="384"/>
      <c r="M1" s="384"/>
      <c r="N1" s="384"/>
    </row>
    <row r="2" spans="1:14" ht="15.75">
      <c r="A2" s="1" t="str">
        <f>список!A1</f>
        <v>№</v>
      </c>
      <c r="B2" s="1" t="str">
        <f>список!B1</f>
        <v>Фамилия, имя воспитанника</v>
      </c>
      <c r="C2" s="385">
        <v>1</v>
      </c>
      <c r="D2" s="385"/>
      <c r="E2" s="385">
        <v>2</v>
      </c>
      <c r="F2" s="385"/>
      <c r="G2" s="385">
        <v>3</v>
      </c>
      <c r="H2" s="385"/>
      <c r="I2" s="385">
        <v>4</v>
      </c>
      <c r="J2" s="385"/>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87" t="str">
        <f>'[1]сырые баллы'!A1:Y1</f>
        <v>оценка уровня сформированности компонентов учебной деятельности</v>
      </c>
      <c r="B1" s="387"/>
      <c r="C1" s="387"/>
      <c r="D1" s="387"/>
      <c r="E1" s="388"/>
      <c r="F1" s="388"/>
      <c r="G1" s="388"/>
      <c r="H1" s="388"/>
      <c r="I1" s="388"/>
      <c r="J1" s="388"/>
      <c r="K1" s="388"/>
      <c r="L1" s="388"/>
      <c r="M1" s="388"/>
      <c r="N1" s="388"/>
      <c r="O1" s="388"/>
      <c r="P1" s="388"/>
      <c r="Q1" s="388"/>
      <c r="R1" s="388"/>
      <c r="S1" s="388"/>
      <c r="T1" s="388"/>
      <c r="U1" s="388"/>
      <c r="V1" s="388"/>
      <c r="W1" s="388"/>
      <c r="X1" s="388"/>
      <c r="Y1" s="389" t="s">
        <v>8</v>
      </c>
      <c r="Z1" s="390"/>
      <c r="AA1" s="390"/>
      <c r="AB1" s="390"/>
      <c r="AC1" s="390"/>
      <c r="AD1" s="390"/>
      <c r="AE1" s="390"/>
      <c r="AF1" s="390"/>
      <c r="AG1" s="390"/>
      <c r="AH1" s="390"/>
      <c r="AI1" s="390"/>
      <c r="AJ1" s="390"/>
      <c r="AK1" s="391"/>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92" t="str">
        <f>список!A1</f>
        <v>№</v>
      </c>
      <c r="B2" s="392" t="str">
        <f>'[1]сырые баллы'!B2:B3</f>
        <v>Ф.И.</v>
      </c>
      <c r="C2" s="392" t="str">
        <f>'[1]сырые баллы'!C2:C3</f>
        <v>Класс</v>
      </c>
      <c r="D2" s="393" t="str">
        <f>'[1]сырые баллы'!D2:D2</f>
        <v>дата заполнения</v>
      </c>
      <c r="E2" s="396" t="str">
        <f>'[1]сырые баллы'!E2:AO2</f>
        <v>часть А</v>
      </c>
      <c r="F2" s="397"/>
      <c r="G2" s="397"/>
      <c r="H2" s="397"/>
      <c r="I2" s="397"/>
      <c r="J2" s="397"/>
      <c r="K2" s="397"/>
      <c r="L2" s="397"/>
      <c r="M2" s="397"/>
      <c r="N2" s="397"/>
      <c r="O2" s="397"/>
      <c r="P2" s="397"/>
      <c r="Q2" s="397"/>
      <c r="R2" s="397"/>
      <c r="S2" s="397"/>
      <c r="T2" s="397"/>
      <c r="U2" s="397"/>
      <c r="V2" s="397"/>
      <c r="W2" s="397"/>
      <c r="X2" s="397"/>
      <c r="Y2" s="397"/>
      <c r="Z2" s="397"/>
      <c r="AA2" s="397"/>
      <c r="AB2" s="397"/>
      <c r="AC2" s="397"/>
      <c r="AD2" s="398"/>
      <c r="AE2" s="396" t="s">
        <v>7</v>
      </c>
      <c r="AF2" s="397"/>
      <c r="AG2" s="397"/>
      <c r="AH2" s="397"/>
      <c r="AI2" s="397"/>
      <c r="AJ2" s="397"/>
      <c r="AK2" s="397"/>
      <c r="AL2" s="397"/>
      <c r="AM2" s="397"/>
      <c r="AN2" s="397"/>
      <c r="AO2" s="397"/>
      <c r="AP2" s="397"/>
      <c r="AQ2" s="397"/>
      <c r="AR2" s="397"/>
      <c r="AS2" s="397"/>
      <c r="AT2" s="397"/>
      <c r="AU2" s="397"/>
      <c r="AV2" s="397"/>
      <c r="AW2" s="397"/>
      <c r="AX2" s="397"/>
      <c r="AY2" s="397"/>
      <c r="AZ2" s="397"/>
      <c r="BA2" s="397"/>
      <c r="BB2" s="397"/>
      <c r="BC2" s="397"/>
      <c r="BD2" s="397"/>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92"/>
      <c r="B3" s="392"/>
      <c r="C3" s="392"/>
      <c r="D3" s="394"/>
      <c r="E3" s="395">
        <v>1</v>
      </c>
      <c r="F3" s="395"/>
      <c r="G3" s="395">
        <v>2</v>
      </c>
      <c r="H3" s="395"/>
      <c r="I3" s="395">
        <f>'[1]сырые баллы'!G3</f>
        <v>3</v>
      </c>
      <c r="J3" s="395"/>
      <c r="K3" s="395">
        <v>4</v>
      </c>
      <c r="L3" s="395"/>
      <c r="M3" s="395">
        <v>5</v>
      </c>
      <c r="N3" s="395"/>
      <c r="O3" s="395">
        <v>6</v>
      </c>
      <c r="P3" s="395"/>
      <c r="Q3" s="395">
        <v>7</v>
      </c>
      <c r="R3" s="395"/>
      <c r="S3" s="395">
        <v>8</v>
      </c>
      <c r="T3" s="395"/>
      <c r="U3" s="395">
        <v>9</v>
      </c>
      <c r="V3" s="395"/>
      <c r="W3" s="395">
        <v>10</v>
      </c>
      <c r="X3" s="395"/>
      <c r="Y3" s="395">
        <v>11</v>
      </c>
      <c r="Z3" s="395"/>
      <c r="AA3" s="395">
        <v>12</v>
      </c>
      <c r="AB3" s="395"/>
      <c r="AC3" s="395">
        <v>13</v>
      </c>
      <c r="AD3" s="395"/>
      <c r="AE3" s="386">
        <v>1</v>
      </c>
      <c r="AF3" s="386"/>
      <c r="AG3" s="386">
        <v>2</v>
      </c>
      <c r="AH3" s="386"/>
      <c r="AI3" s="386">
        <v>3</v>
      </c>
      <c r="AJ3" s="386"/>
      <c r="AK3" s="386">
        <v>4</v>
      </c>
      <c r="AL3" s="386"/>
      <c r="AM3" s="386">
        <v>5</v>
      </c>
      <c r="AN3" s="386"/>
      <c r="AO3" s="386">
        <v>6</v>
      </c>
      <c r="AP3" s="386"/>
      <c r="AQ3" s="386">
        <v>7</v>
      </c>
      <c r="AR3" s="386"/>
      <c r="AS3" s="386">
        <v>8</v>
      </c>
      <c r="AT3" s="386"/>
      <c r="AU3" s="386">
        <v>9</v>
      </c>
      <c r="AV3" s="386"/>
      <c r="AW3" s="386">
        <v>10</v>
      </c>
      <c r="AX3" s="386"/>
      <c r="AY3" s="386">
        <v>11</v>
      </c>
      <c r="AZ3" s="386"/>
      <c r="BA3" s="386">
        <v>12</v>
      </c>
      <c r="BB3" s="386"/>
      <c r="BC3" s="386">
        <v>13</v>
      </c>
      <c r="BD3" s="386"/>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2" t="e">
        <f>#REF!</f>
        <v>#REF!</v>
      </c>
      <c r="B1" s="403"/>
      <c r="C1" s="403"/>
      <c r="D1" s="403"/>
      <c r="E1" s="403"/>
      <c r="F1" s="403"/>
      <c r="G1" s="403"/>
      <c r="H1" s="403"/>
      <c r="I1" s="403"/>
      <c r="J1" s="403"/>
      <c r="K1" s="403"/>
      <c r="L1" s="403"/>
      <c r="M1" s="403"/>
      <c r="N1" s="403"/>
      <c r="O1" s="403"/>
      <c r="P1" s="403"/>
      <c r="Q1" s="403"/>
      <c r="R1" s="403" t="s">
        <v>11</v>
      </c>
      <c r="S1" s="403"/>
      <c r="T1" s="403"/>
      <c r="U1" s="403"/>
      <c r="V1" s="403"/>
      <c r="W1" s="403"/>
      <c r="X1" s="403"/>
      <c r="Y1" s="403"/>
      <c r="Z1" s="403"/>
      <c r="AA1" s="403"/>
      <c r="AB1" s="403"/>
      <c r="AC1" s="403"/>
      <c r="AD1" s="403"/>
      <c r="AE1" s="403"/>
      <c r="AF1" s="403"/>
      <c r="AG1" s="403"/>
      <c r="AH1" s="403"/>
      <c r="AI1" s="403"/>
      <c r="AJ1" s="14"/>
      <c r="AK1" s="14"/>
      <c r="AL1" s="14"/>
      <c r="AM1" s="14"/>
      <c r="AN1" s="14"/>
      <c r="AO1" s="14"/>
      <c r="AP1" s="14"/>
      <c r="AQ1" s="14"/>
      <c r="AR1" s="15"/>
    </row>
    <row r="2" spans="1:44" ht="12.75" customHeight="1">
      <c r="A2" s="392" t="str">
        <f>список!A1</f>
        <v>№</v>
      </c>
      <c r="B2" s="392" t="str">
        <f>список!B1</f>
        <v>Фамилия, имя воспитанника</v>
      </c>
      <c r="C2" s="392" t="str">
        <f>список!C1</f>
        <v xml:space="preserve">дата </v>
      </c>
      <c r="D2" s="392" t="str">
        <f>список!D1</f>
        <v>группа</v>
      </c>
      <c r="E2" s="393" t="s">
        <v>6</v>
      </c>
      <c r="F2" s="404"/>
      <c r="G2" s="404"/>
      <c r="H2" s="404"/>
      <c r="I2" s="404"/>
      <c r="J2" s="404"/>
      <c r="K2" s="404"/>
      <c r="L2" s="404"/>
      <c r="M2" s="404"/>
      <c r="N2" s="404"/>
      <c r="O2" s="404"/>
      <c r="P2" s="404"/>
      <c r="Q2" s="404"/>
      <c r="R2" s="404"/>
      <c r="S2" s="404"/>
      <c r="T2" s="404"/>
      <c r="U2" s="404"/>
      <c r="V2" s="404"/>
      <c r="W2" s="404"/>
      <c r="X2" s="405"/>
      <c r="Y2" s="393" t="s">
        <v>9</v>
      </c>
      <c r="Z2" s="404"/>
      <c r="AA2" s="404"/>
      <c r="AB2" s="404"/>
      <c r="AC2" s="404"/>
      <c r="AD2" s="404"/>
      <c r="AE2" s="404"/>
      <c r="AF2" s="404"/>
      <c r="AG2" s="404"/>
      <c r="AH2" s="404"/>
      <c r="AI2" s="404"/>
      <c r="AJ2" s="404"/>
      <c r="AK2" s="404"/>
      <c r="AL2" s="404"/>
      <c r="AM2" s="404"/>
      <c r="AN2" s="404"/>
      <c r="AO2" s="404"/>
      <c r="AP2" s="405"/>
    </row>
    <row r="3" spans="1:44" ht="23.25" customHeight="1">
      <c r="A3" s="392"/>
      <c r="B3" s="392"/>
      <c r="C3" s="392"/>
      <c r="D3" s="392"/>
      <c r="E3" s="406">
        <v>2</v>
      </c>
      <c r="F3" s="407"/>
      <c r="G3" s="406">
        <v>3</v>
      </c>
      <c r="H3" s="407"/>
      <c r="I3" s="406">
        <v>6</v>
      </c>
      <c r="J3" s="407"/>
      <c r="K3" s="408">
        <v>14</v>
      </c>
      <c r="L3" s="408"/>
      <c r="M3" s="408">
        <v>15</v>
      </c>
      <c r="N3" s="408"/>
      <c r="O3" s="408">
        <v>16</v>
      </c>
      <c r="P3" s="408"/>
      <c r="Q3" s="408">
        <v>17</v>
      </c>
      <c r="R3" s="408"/>
      <c r="S3" s="408">
        <v>18</v>
      </c>
      <c r="T3" s="408"/>
      <c r="U3" s="408">
        <v>19</v>
      </c>
      <c r="V3" s="408"/>
      <c r="W3" s="408">
        <v>20</v>
      </c>
      <c r="X3" s="408"/>
      <c r="Y3" s="400">
        <v>2</v>
      </c>
      <c r="Z3" s="401"/>
      <c r="AA3" s="400">
        <v>3</v>
      </c>
      <c r="AB3" s="401"/>
      <c r="AC3" s="399">
        <v>14</v>
      </c>
      <c r="AD3" s="399"/>
      <c r="AE3" s="399">
        <v>15</v>
      </c>
      <c r="AF3" s="399"/>
      <c r="AG3" s="399">
        <v>16</v>
      </c>
      <c r="AH3" s="399"/>
      <c r="AI3" s="399">
        <v>17</v>
      </c>
      <c r="AJ3" s="399"/>
      <c r="AK3" s="399">
        <v>18</v>
      </c>
      <c r="AL3" s="399"/>
      <c r="AM3" s="399">
        <v>19</v>
      </c>
      <c r="AN3" s="399"/>
      <c r="AO3" s="399">
        <v>20</v>
      </c>
      <c r="AP3" s="399"/>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402" t="e">
        <f>целеполагание!A1</f>
        <v>#REF!</v>
      </c>
      <c r="B1" s="403"/>
      <c r="C1" s="403"/>
      <c r="D1" s="403"/>
      <c r="E1" s="403"/>
      <c r="F1" s="403"/>
      <c r="G1" s="403"/>
      <c r="H1" s="403"/>
      <c r="I1" s="403"/>
      <c r="J1" s="403"/>
      <c r="K1" s="403" t="s">
        <v>11</v>
      </c>
      <c r="L1" s="403"/>
      <c r="M1" s="403"/>
      <c r="N1" s="403"/>
      <c r="O1" s="403"/>
      <c r="P1" s="403"/>
      <c r="Q1" s="403"/>
      <c r="R1" s="403"/>
      <c r="S1" s="403"/>
      <c r="T1" s="403"/>
      <c r="U1" s="403"/>
      <c r="V1" s="403"/>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92" t="str">
        <f>'[1]сырые баллы'!A2:A3</f>
        <v>№</v>
      </c>
      <c r="B2" s="392" t="str">
        <f>'[1]сырые баллы'!B2:B3</f>
        <v>Ф.И.</v>
      </c>
      <c r="C2" s="392" t="str">
        <f>'[1]сырые баллы'!C2:C3</f>
        <v>Класс</v>
      </c>
      <c r="D2" s="394" t="str">
        <f>'[1]сырые баллы'!D2:D2</f>
        <v>дата заполнения</v>
      </c>
      <c r="E2" s="393" t="s">
        <v>6</v>
      </c>
      <c r="F2" s="404"/>
      <c r="G2" s="404"/>
      <c r="H2" s="404"/>
      <c r="I2" s="404"/>
      <c r="J2" s="404"/>
      <c r="K2" s="404"/>
      <c r="L2" s="404"/>
      <c r="M2" s="404"/>
      <c r="N2" s="404"/>
      <c r="O2" s="404"/>
      <c r="P2" s="404"/>
      <c r="Q2" s="404"/>
      <c r="R2" s="404"/>
      <c r="S2" s="404"/>
      <c r="T2" s="404"/>
      <c r="U2" s="404"/>
      <c r="V2" s="404"/>
      <c r="W2" s="404"/>
      <c r="X2" s="405"/>
      <c r="Y2" s="393" t="s">
        <v>9</v>
      </c>
      <c r="Z2" s="404"/>
      <c r="AA2" s="404"/>
      <c r="AB2" s="404"/>
      <c r="AC2" s="404"/>
      <c r="AD2" s="404"/>
      <c r="AE2" s="404"/>
      <c r="AF2" s="404"/>
      <c r="AG2" s="404"/>
      <c r="AH2" s="404"/>
      <c r="AI2" s="404"/>
      <c r="AJ2" s="404"/>
      <c r="AK2" s="404"/>
      <c r="AL2" s="404"/>
      <c r="AM2" s="404"/>
      <c r="AN2" s="404"/>
      <c r="AO2" s="404"/>
      <c r="AP2" s="405"/>
    </row>
    <row r="3" spans="1:44" ht="23.25" customHeight="1">
      <c r="A3" s="392"/>
      <c r="B3" s="392"/>
      <c r="C3" s="392"/>
      <c r="D3" s="394"/>
      <c r="E3" s="406">
        <v>2</v>
      </c>
      <c r="F3" s="407"/>
      <c r="G3" s="406">
        <v>3</v>
      </c>
      <c r="H3" s="407"/>
      <c r="I3" s="406">
        <v>6</v>
      </c>
      <c r="J3" s="407"/>
      <c r="K3" s="408">
        <f>'[1]сырые баллы'!R3</f>
        <v>14</v>
      </c>
      <c r="L3" s="408"/>
      <c r="M3" s="408">
        <f>'[1]сырые баллы'!S3</f>
        <v>15</v>
      </c>
      <c r="N3" s="408"/>
      <c r="O3" s="408">
        <f>'[1]сырые баллы'!T3</f>
        <v>16</v>
      </c>
      <c r="P3" s="408"/>
      <c r="Q3" s="408">
        <f>'[1]сырые баллы'!U3</f>
        <v>17</v>
      </c>
      <c r="R3" s="408"/>
      <c r="S3" s="408">
        <f>'[1]сырые баллы'!V3</f>
        <v>18</v>
      </c>
      <c r="T3" s="408"/>
      <c r="U3" s="408">
        <f>'[1]сырые баллы'!W3</f>
        <v>19</v>
      </c>
      <c r="V3" s="408"/>
      <c r="W3" s="408">
        <f>'[1]сырые баллы'!X3</f>
        <v>20</v>
      </c>
      <c r="X3" s="408"/>
      <c r="Y3" s="400">
        <v>2</v>
      </c>
      <c r="Z3" s="401"/>
      <c r="AA3" s="400">
        <v>3</v>
      </c>
      <c r="AB3" s="401"/>
      <c r="AC3" s="399">
        <f>'[1]сырые баллы'!BC3</f>
        <v>14</v>
      </c>
      <c r="AD3" s="399"/>
      <c r="AE3" s="399">
        <f>'[1]сырые баллы'!BD3</f>
        <v>15</v>
      </c>
      <c r="AF3" s="399"/>
      <c r="AG3" s="399">
        <f>'[1]сырые баллы'!BE3</f>
        <v>16</v>
      </c>
      <c r="AH3" s="399"/>
      <c r="AI3" s="399">
        <f>'[1]сырые баллы'!BF3</f>
        <v>17</v>
      </c>
      <c r="AJ3" s="399"/>
      <c r="AK3" s="399">
        <f>'[1]сырые баллы'!BG3</f>
        <v>18</v>
      </c>
      <c r="AL3" s="399"/>
      <c r="AM3" s="399">
        <f>'[1]сырые баллы'!BH3</f>
        <v>19</v>
      </c>
      <c r="AN3" s="399"/>
      <c r="AO3" s="399">
        <f>'[1]сырые баллы'!BI3</f>
        <v>20</v>
      </c>
      <c r="AP3" s="399"/>
    </row>
    <row r="4" spans="1:44">
      <c r="A4" s="1">
        <f>список!A2</f>
        <v>1</v>
      </c>
      <c r="B4" s="1" t="str">
        <f>IF(список!B2="","",список!B2)</f>
        <v/>
      </c>
      <c r="C4" s="1">
        <f>список!C2</f>
        <v>0</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2" t="e">
        <f>#REF!</f>
        <v>#REF!</v>
      </c>
      <c r="B1" s="403"/>
      <c r="C1" s="403"/>
      <c r="D1" s="403"/>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403"/>
      <c r="AR1" s="409"/>
    </row>
    <row r="2" spans="1:44">
      <c r="A2" s="392" t="str">
        <f>список!A1</f>
        <v>№</v>
      </c>
      <c r="B2" s="392" t="str">
        <f>список!B1</f>
        <v>Фамилия, имя воспитанника</v>
      </c>
      <c r="C2" s="392" t="str">
        <f>список!C1</f>
        <v xml:space="preserve">дата </v>
      </c>
      <c r="D2" s="415" t="str">
        <f>список!D1</f>
        <v>группа</v>
      </c>
      <c r="E2" s="410" t="s">
        <v>6</v>
      </c>
      <c r="F2" s="411"/>
      <c r="G2" s="411"/>
      <c r="H2" s="411"/>
      <c r="I2" s="411"/>
      <c r="J2" s="411"/>
      <c r="K2" s="411"/>
      <c r="L2" s="411"/>
      <c r="M2" s="411"/>
      <c r="N2" s="411"/>
      <c r="O2" s="411"/>
      <c r="P2" s="411"/>
      <c r="Q2" s="411"/>
      <c r="R2" s="411"/>
      <c r="S2" s="411"/>
      <c r="T2" s="411"/>
      <c r="U2" s="411"/>
      <c r="V2" s="411"/>
      <c r="W2" s="411"/>
      <c r="X2" s="411"/>
      <c r="Y2" s="411"/>
      <c r="Z2" s="412"/>
      <c r="AA2" s="417" t="s">
        <v>7</v>
      </c>
      <c r="AB2" s="418"/>
      <c r="AC2" s="418"/>
      <c r="AD2" s="418"/>
      <c r="AE2" s="418"/>
      <c r="AF2" s="418"/>
      <c r="AG2" s="418"/>
      <c r="AH2" s="418"/>
      <c r="AI2" s="418"/>
      <c r="AJ2" s="418"/>
      <c r="AK2" s="418"/>
      <c r="AL2" s="418"/>
      <c r="AM2" s="418"/>
      <c r="AN2" s="418"/>
      <c r="AO2" s="418"/>
      <c r="AP2" s="419"/>
      <c r="AQ2" s="5"/>
      <c r="AR2" s="1"/>
    </row>
    <row r="3" spans="1:44" ht="15.75" thickBot="1">
      <c r="A3" s="392"/>
      <c r="B3" s="392"/>
      <c r="C3" s="392"/>
      <c r="D3" s="415"/>
      <c r="E3" s="416">
        <v>6</v>
      </c>
      <c r="F3" s="407"/>
      <c r="G3" s="406">
        <v>14</v>
      </c>
      <c r="H3" s="407"/>
      <c r="I3" s="406">
        <v>18</v>
      </c>
      <c r="J3" s="407"/>
      <c r="K3" s="408">
        <f>'[1]сырые баллы'!Y3</f>
        <v>21</v>
      </c>
      <c r="L3" s="408"/>
      <c r="M3" s="408">
        <f>'[1]сырые баллы'!Z3</f>
        <v>22</v>
      </c>
      <c r="N3" s="408"/>
      <c r="O3" s="408">
        <f>'[1]сырые баллы'!AA3</f>
        <v>23</v>
      </c>
      <c r="P3" s="408"/>
      <c r="Q3" s="408">
        <f>'[1]сырые баллы'!AB3</f>
        <v>24</v>
      </c>
      <c r="R3" s="408"/>
      <c r="S3" s="408">
        <f>'[1]сырые баллы'!AC3</f>
        <v>25</v>
      </c>
      <c r="T3" s="408"/>
      <c r="U3" s="408">
        <f>'[1]сырые баллы'!AD3</f>
        <v>26</v>
      </c>
      <c r="V3" s="408"/>
      <c r="W3" s="408">
        <f>'[1]сырые баллы'!AE3</f>
        <v>27</v>
      </c>
      <c r="X3" s="408"/>
      <c r="Y3" s="408">
        <f>'[1]сырые баллы'!AF3</f>
        <v>28</v>
      </c>
      <c r="Z3" s="414"/>
      <c r="AA3" s="420">
        <f>'[1]сырые баллы'!BJ3</f>
        <v>21</v>
      </c>
      <c r="AB3" s="399"/>
      <c r="AC3" s="399">
        <f>'[1]сырые баллы'!BK3</f>
        <v>22</v>
      </c>
      <c r="AD3" s="399"/>
      <c r="AE3" s="399">
        <f>'[1]сырые баллы'!BL3</f>
        <v>23</v>
      </c>
      <c r="AF3" s="399"/>
      <c r="AG3" s="399">
        <f>'[1]сырые баллы'!BM3</f>
        <v>24</v>
      </c>
      <c r="AH3" s="399"/>
      <c r="AI3" s="399">
        <f>'[1]сырые баллы'!BN3</f>
        <v>25</v>
      </c>
      <c r="AJ3" s="399"/>
      <c r="AK3" s="399">
        <f>'[1]сырые баллы'!BO3</f>
        <v>26</v>
      </c>
      <c r="AL3" s="399"/>
      <c r="AM3" s="399">
        <f>'[1]сырые баллы'!BP3</f>
        <v>27</v>
      </c>
      <c r="AN3" s="399"/>
      <c r="AO3" s="399">
        <f>'[1]сырые баллы'!BQ3</f>
        <v>28</v>
      </c>
      <c r="AP3" s="413"/>
      <c r="AQ3" s="64"/>
      <c r="AR3" s="9"/>
    </row>
    <row r="4" spans="1:44">
      <c r="A4" s="1">
        <f>список!A2</f>
        <v>1</v>
      </c>
      <c r="B4" s="1" t="str">
        <f>IF(список!B2="","",список!B2)</f>
        <v/>
      </c>
      <c r="C4" s="1" t="str">
        <f>IF(список!C2="","",список!C2)</f>
        <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402" t="e">
        <f>#REF!</f>
        <v>#REF!</v>
      </c>
      <c r="B1" s="403"/>
      <c r="C1" s="403"/>
      <c r="D1" s="403"/>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403"/>
      <c r="AR1" s="409"/>
    </row>
    <row r="2" spans="1:44">
      <c r="A2" s="392" t="str">
        <f>список!A1</f>
        <v>№</v>
      </c>
      <c r="B2" s="392" t="str">
        <f>список!B1</f>
        <v>Фамилия, имя воспитанника</v>
      </c>
      <c r="C2" s="392" t="str">
        <f>список!C1</f>
        <v xml:space="preserve">дата </v>
      </c>
      <c r="D2" s="415" t="str">
        <f>список!D1</f>
        <v>группа</v>
      </c>
      <c r="E2" s="410" t="s">
        <v>6</v>
      </c>
      <c r="F2" s="411"/>
      <c r="G2" s="411"/>
      <c r="H2" s="411"/>
      <c r="I2" s="411"/>
      <c r="J2" s="411"/>
      <c r="K2" s="411"/>
      <c r="L2" s="411"/>
      <c r="M2" s="411"/>
      <c r="N2" s="411"/>
      <c r="O2" s="411"/>
      <c r="P2" s="411"/>
      <c r="Q2" s="411"/>
      <c r="R2" s="411"/>
      <c r="S2" s="411"/>
      <c r="T2" s="411"/>
      <c r="U2" s="411"/>
      <c r="V2" s="411"/>
      <c r="W2" s="411"/>
      <c r="X2" s="411"/>
      <c r="Y2" s="411"/>
      <c r="Z2" s="412"/>
      <c r="AA2" s="417" t="s">
        <v>7</v>
      </c>
      <c r="AB2" s="418"/>
      <c r="AC2" s="418"/>
      <c r="AD2" s="418"/>
      <c r="AE2" s="418"/>
      <c r="AF2" s="418"/>
      <c r="AG2" s="418"/>
      <c r="AH2" s="418"/>
      <c r="AI2" s="418"/>
      <c r="AJ2" s="418"/>
      <c r="AK2" s="418"/>
      <c r="AL2" s="418"/>
      <c r="AM2" s="418"/>
      <c r="AN2" s="418"/>
      <c r="AO2" s="418"/>
      <c r="AP2" s="419"/>
      <c r="AQ2" s="5"/>
      <c r="AR2" s="1"/>
    </row>
    <row r="3" spans="1:44">
      <c r="A3" s="392"/>
      <c r="B3" s="392"/>
      <c r="C3" s="392"/>
      <c r="D3" s="415"/>
      <c r="E3" s="416">
        <v>6</v>
      </c>
      <c r="F3" s="407"/>
      <c r="G3" s="406">
        <v>14</v>
      </c>
      <c r="H3" s="407"/>
      <c r="I3" s="406">
        <v>18</v>
      </c>
      <c r="J3" s="407"/>
      <c r="K3" s="408">
        <f>'[1]сырые баллы'!Y3</f>
        <v>21</v>
      </c>
      <c r="L3" s="408"/>
      <c r="M3" s="408">
        <f>'[1]сырые баллы'!Z3</f>
        <v>22</v>
      </c>
      <c r="N3" s="408"/>
      <c r="O3" s="408">
        <f>'[1]сырые баллы'!AA3</f>
        <v>23</v>
      </c>
      <c r="P3" s="408"/>
      <c r="Q3" s="408">
        <f>'[1]сырые баллы'!AB3</f>
        <v>24</v>
      </c>
      <c r="R3" s="408"/>
      <c r="S3" s="408">
        <f>'[1]сырые баллы'!AC3</f>
        <v>25</v>
      </c>
      <c r="T3" s="408"/>
      <c r="U3" s="408">
        <f>'[1]сырые баллы'!AD3</f>
        <v>26</v>
      </c>
      <c r="V3" s="408"/>
      <c r="W3" s="408">
        <f>'[1]сырые баллы'!AE3</f>
        <v>27</v>
      </c>
      <c r="X3" s="408"/>
      <c r="Y3" s="408">
        <f>'[1]сырые баллы'!AF3</f>
        <v>28</v>
      </c>
      <c r="Z3" s="414"/>
      <c r="AA3" s="420">
        <f>'[1]сырые баллы'!BJ3</f>
        <v>21</v>
      </c>
      <c r="AB3" s="399"/>
      <c r="AC3" s="399">
        <f>'[1]сырые баллы'!BK3</f>
        <v>22</v>
      </c>
      <c r="AD3" s="399"/>
      <c r="AE3" s="399">
        <f>'[1]сырые баллы'!BL3</f>
        <v>23</v>
      </c>
      <c r="AF3" s="399"/>
      <c r="AG3" s="399">
        <f>'[1]сырые баллы'!BM3</f>
        <v>24</v>
      </c>
      <c r="AH3" s="399"/>
      <c r="AI3" s="399">
        <f>'[1]сырые баллы'!BN3</f>
        <v>25</v>
      </c>
      <c r="AJ3" s="399"/>
      <c r="AK3" s="399">
        <f>'[1]сырые баллы'!BO3</f>
        <v>26</v>
      </c>
      <c r="AL3" s="399"/>
      <c r="AM3" s="399">
        <f>'[1]сырые баллы'!BP3</f>
        <v>27</v>
      </c>
      <c r="AN3" s="399"/>
      <c r="AO3" s="399">
        <f>'[1]сырые баллы'!BQ3</f>
        <v>28</v>
      </c>
      <c r="AP3" s="413"/>
      <c r="AQ3" s="5"/>
      <c r="AR3" s="1"/>
    </row>
    <row r="4" spans="1:44">
      <c r="A4" s="1">
        <f>список!A2</f>
        <v>1</v>
      </c>
      <c r="B4" s="1" t="str">
        <f>IF(список!B2="","",список!B2)</f>
        <v/>
      </c>
      <c r="C4" s="1" t="str">
        <f>IF(список!C2="","",список!C2)</f>
        <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2016-11-17T18:15:17Z</cp:lastPrinted>
  <dcterms:created xsi:type="dcterms:W3CDTF">2011-08-30T11:41:57Z</dcterms:created>
  <dcterms:modified xsi:type="dcterms:W3CDTF">2016-11-19T09:31:29Z</dcterms:modified>
</cp:coreProperties>
</file>